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C63E3A83-01D6-4107-B278-4140F1F81DA4}" xr6:coauthVersionLast="47" xr6:coauthVersionMax="47" xr10:uidLastSave="{00000000-0000-0000-0000-000000000000}"/>
  <bookViews>
    <workbookView xWindow="-120" yWindow="-120" windowWidth="20730" windowHeight="11040" tabRatio="624" xr2:uid="{00000000-000D-0000-FFFF-FFFF00000000}"/>
  </bookViews>
  <sheets>
    <sheet name="R6" sheetId="18" r:id="rId1"/>
  </sheets>
  <definedNames>
    <definedName name="_xlnm.Print_Area" localSheetId="0">'R6'!$A$1:$AD$55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8" l="1"/>
  <c r="W48" i="18"/>
  <c r="AA48" i="18" s="1"/>
  <c r="W47" i="18"/>
  <c r="AA47" i="18" s="1"/>
  <c r="Y51" i="18"/>
  <c r="Z19" i="18"/>
  <c r="Y12" i="18"/>
  <c r="S12" i="18"/>
  <c r="M12" i="18"/>
  <c r="G12" i="18"/>
  <c r="Y7" i="18"/>
  <c r="S7" i="18"/>
  <c r="M7" i="18"/>
  <c r="L52" i="18" l="1"/>
  <c r="L51" i="18"/>
  <c r="G53" i="18" l="1"/>
  <c r="L53" i="18" s="1"/>
</calcChain>
</file>

<file path=xl/sharedStrings.xml><?xml version="1.0" encoding="utf-8"?>
<sst xmlns="http://schemas.openxmlformats.org/spreadsheetml/2006/main" count="122" uniqueCount="108">
  <si>
    <t>国会</t>
    <rPh sb="0" eb="2">
      <t>コッカイ</t>
    </rPh>
    <phoneticPr fontId="2"/>
  </si>
  <si>
    <t>府立</t>
    <rPh sb="0" eb="2">
      <t>フリツ</t>
    </rPh>
    <phoneticPr fontId="2"/>
  </si>
  <si>
    <t>その他</t>
    <rPh sb="2" eb="3">
      <t>タ</t>
    </rPh>
    <phoneticPr fontId="2"/>
  </si>
  <si>
    <t>電話・FAX</t>
    <rPh sb="0" eb="2">
      <t>デンワ</t>
    </rPh>
    <phoneticPr fontId="2"/>
  </si>
  <si>
    <t>来館など</t>
    <rPh sb="0" eb="2">
      <t>ライカン</t>
    </rPh>
    <phoneticPr fontId="2"/>
  </si>
  <si>
    <t>合計</t>
    <rPh sb="0" eb="2">
      <t>ゴウケイ</t>
    </rPh>
    <phoneticPr fontId="2"/>
  </si>
  <si>
    <t>利用件数</t>
    <rPh sb="0" eb="2">
      <t>リヨウ</t>
    </rPh>
    <rPh sb="2" eb="4">
      <t>ケンスウ</t>
    </rPh>
    <phoneticPr fontId="2"/>
  </si>
  <si>
    <t>登録者数</t>
    <rPh sb="0" eb="3">
      <t>トウロクシャ</t>
    </rPh>
    <rPh sb="3" eb="4">
      <t>スウ</t>
    </rPh>
    <phoneticPr fontId="2"/>
  </si>
  <si>
    <t>■中央図書館事業</t>
  </si>
  <si>
    <t>出納件数</t>
    <rPh sb="0" eb="2">
      <t>スイトウ</t>
    </rPh>
    <rPh sb="2" eb="4">
      <t>ケンスウ</t>
    </rPh>
    <phoneticPr fontId="2"/>
  </si>
  <si>
    <t>出　納</t>
    <rPh sb="0" eb="1">
      <t>デ</t>
    </rPh>
    <rPh sb="2" eb="3">
      <t>オサム</t>
    </rPh>
    <phoneticPr fontId="2"/>
  </si>
  <si>
    <t>一日平均</t>
    <rPh sb="0" eb="2">
      <t>イチニチ</t>
    </rPh>
    <rPh sb="2" eb="4">
      <t>ヘイキン</t>
    </rPh>
    <phoneticPr fontId="2"/>
  </si>
  <si>
    <t>書庫出納</t>
  </si>
  <si>
    <t>件　数</t>
    <rPh sb="0" eb="1">
      <t>ケン</t>
    </rPh>
    <rPh sb="2" eb="3">
      <t>カズ</t>
    </rPh>
    <phoneticPr fontId="2"/>
  </si>
  <si>
    <t>冊　数</t>
    <rPh sb="0" eb="1">
      <t>サツ</t>
    </rPh>
    <rPh sb="2" eb="3">
      <t>カズ</t>
    </rPh>
    <phoneticPr fontId="2"/>
  </si>
  <si>
    <t>　　入館者数</t>
    <rPh sb="2" eb="5">
      <t>ニュウカンシャ</t>
    </rPh>
    <rPh sb="5" eb="6">
      <t>スウ</t>
    </rPh>
    <phoneticPr fontId="2"/>
  </si>
  <si>
    <t>行政支援調査相談受付件数(本市職員向け)</t>
    <rPh sb="4" eb="6">
      <t>チョウサ</t>
    </rPh>
    <rPh sb="6" eb="8">
      <t>ソウダン</t>
    </rPh>
    <rPh sb="8" eb="10">
      <t>ウケツケ</t>
    </rPh>
    <rPh sb="13" eb="14">
      <t>ホン</t>
    </rPh>
    <rPh sb="14" eb="17">
      <t>シショクイン</t>
    </rPh>
    <rPh sb="17" eb="18">
      <t>ム</t>
    </rPh>
    <phoneticPr fontId="2"/>
  </si>
  <si>
    <t>府内市町村</t>
    <rPh sb="0" eb="1">
      <t>フ</t>
    </rPh>
    <rPh sb="1" eb="2">
      <t>ナイ</t>
    </rPh>
    <rPh sb="2" eb="5">
      <t>シチョウソン</t>
    </rPh>
    <phoneticPr fontId="2"/>
  </si>
  <si>
    <r>
      <t>複写枚数</t>
    </r>
    <r>
      <rPr>
        <sz val="8"/>
        <rFont val="ＭＳ Ｐゴシック"/>
        <family val="3"/>
        <charset val="128"/>
      </rPr>
      <t>（文献複写枚数の内数）</t>
    </r>
    <rPh sb="0" eb="2">
      <t>フクシャ</t>
    </rPh>
    <rPh sb="2" eb="4">
      <t>マイスウ</t>
    </rPh>
    <rPh sb="5" eb="7">
      <t>ブンケン</t>
    </rPh>
    <rPh sb="7" eb="9">
      <t>フクシャ</t>
    </rPh>
    <rPh sb="9" eb="11">
      <t>マイスウ</t>
    </rPh>
    <rPh sb="12" eb="13">
      <t>ウチ</t>
    </rPh>
    <rPh sb="13" eb="14">
      <t>スウ</t>
    </rPh>
    <phoneticPr fontId="2"/>
  </si>
  <si>
    <t>■相互貸借状況（全館）</t>
    <rPh sb="1" eb="3">
      <t>ソウゴ</t>
    </rPh>
    <rPh sb="3" eb="5">
      <t>タイシャク</t>
    </rPh>
    <rPh sb="5" eb="7">
      <t>ジョウキョウ</t>
    </rPh>
    <phoneticPr fontId="2"/>
  </si>
  <si>
    <t>種別（データベース数）</t>
    <phoneticPr fontId="2"/>
  </si>
  <si>
    <t>マイクロフィルム利用件数</t>
    <phoneticPr fontId="2"/>
  </si>
  <si>
    <t>■情報提供サービス</t>
    <phoneticPr fontId="2"/>
  </si>
  <si>
    <t>出納点数</t>
    <rPh sb="0" eb="2">
      <t>スイトウ</t>
    </rPh>
    <rPh sb="2" eb="3">
      <t>テン</t>
    </rPh>
    <rPh sb="3" eb="4">
      <t>スウ</t>
    </rPh>
    <phoneticPr fontId="2"/>
  </si>
  <si>
    <t>■電子書籍利用統計</t>
    <rPh sb="1" eb="3">
      <t>デンシ</t>
    </rPh>
    <rPh sb="3" eb="5">
      <t>ショセキ</t>
    </rPh>
    <rPh sb="5" eb="7">
      <t>リヨウ</t>
    </rPh>
    <rPh sb="7" eb="9">
      <t>トウケイ</t>
    </rPh>
    <phoneticPr fontId="2"/>
  </si>
  <si>
    <t>抄録閲覧件数</t>
    <rPh sb="0" eb="2">
      <t>ショウロク</t>
    </rPh>
    <rPh sb="2" eb="4">
      <t>エツラン</t>
    </rPh>
    <rPh sb="4" eb="6">
      <t>ケンスウ</t>
    </rPh>
    <phoneticPr fontId="2"/>
  </si>
  <si>
    <t>フルテキスト閲覧件数</t>
    <rPh sb="6" eb="8">
      <t>エツラン</t>
    </rPh>
    <rPh sb="8" eb="10">
      <t>ケンスウ</t>
    </rPh>
    <phoneticPr fontId="2"/>
  </si>
  <si>
    <t>■ボランティア養成、読書普及活動</t>
    <phoneticPr fontId="2"/>
  </si>
  <si>
    <t>ボランティアの養成</t>
    <phoneticPr fontId="2"/>
  </si>
  <si>
    <t>読書普及事業実施回数</t>
    <phoneticPr fontId="2"/>
  </si>
  <si>
    <t>読書普及事業参加者数</t>
    <phoneticPr fontId="2"/>
  </si>
  <si>
    <t>■国立国会図書館歴史的音源</t>
    <rPh sb="1" eb="3">
      <t>コクリツ</t>
    </rPh>
    <rPh sb="3" eb="5">
      <t>コッカイ</t>
    </rPh>
    <rPh sb="5" eb="8">
      <t>トショカン</t>
    </rPh>
    <rPh sb="8" eb="11">
      <t>レキシテキ</t>
    </rPh>
    <rPh sb="11" eb="13">
      <t>オンゲン</t>
    </rPh>
    <phoneticPr fontId="2"/>
  </si>
  <si>
    <t>■デジタルアーカイブ利用統計</t>
    <phoneticPr fontId="2"/>
  </si>
  <si>
    <t>詳細画像表示回数</t>
    <phoneticPr fontId="2"/>
  </si>
  <si>
    <t>入館者数（前年比％）</t>
    <phoneticPr fontId="2"/>
  </si>
  <si>
    <t>Webギャラリー</t>
    <phoneticPr fontId="2"/>
  </si>
  <si>
    <t>トップページ</t>
    <phoneticPr fontId="2"/>
  </si>
  <si>
    <t>メールマガジン登録者数</t>
    <phoneticPr fontId="2"/>
  </si>
  <si>
    <t>OMLINサーチ検索件数</t>
    <rPh sb="8" eb="10">
      <t>ケンサク</t>
    </rPh>
    <rPh sb="10" eb="12">
      <t>ケンスウ</t>
    </rPh>
    <phoneticPr fontId="2"/>
  </si>
  <si>
    <t>ブックマーク登録件数</t>
    <rPh sb="8" eb="9">
      <t>ケン</t>
    </rPh>
    <phoneticPr fontId="2"/>
  </si>
  <si>
    <t>新着おしらせﾒｰﾙ登録件数</t>
    <rPh sb="0" eb="2">
      <t>シンチャク</t>
    </rPh>
    <rPh sb="11" eb="12">
      <t>ケン</t>
    </rPh>
    <phoneticPr fontId="2"/>
  </si>
  <si>
    <t>アクセス件数</t>
    <rPh sb="4" eb="5">
      <t>ケン</t>
    </rPh>
    <phoneticPr fontId="2"/>
  </si>
  <si>
    <t>複写枚数</t>
    <rPh sb="0" eb="2">
      <t>フクシャ</t>
    </rPh>
    <rPh sb="2" eb="4">
      <t>マイスウ</t>
    </rPh>
    <phoneticPr fontId="2"/>
  </si>
  <si>
    <t>閲覧件数</t>
    <rPh sb="0" eb="2">
      <t>エツラン</t>
    </rPh>
    <rPh sb="2" eb="4">
      <t>ケンスウ</t>
    </rPh>
    <phoneticPr fontId="2"/>
  </si>
  <si>
    <t>合　　　計</t>
    <rPh sb="0" eb="1">
      <t>ゴウ</t>
    </rPh>
    <rPh sb="4" eb="5">
      <t>ケイ</t>
    </rPh>
    <phoneticPr fontId="2"/>
  </si>
  <si>
    <t>■国立国会図書館デジタル化
　 資料送信サービス利用件数</t>
    <phoneticPr fontId="2"/>
  </si>
  <si>
    <t>お気に入り検索条件登録件数</t>
    <rPh sb="1" eb="2">
      <t>キ</t>
    </rPh>
    <rPh sb="3" eb="4">
      <t>イ</t>
    </rPh>
    <rPh sb="5" eb="7">
      <t>ケンサク</t>
    </rPh>
    <rPh sb="7" eb="9">
      <t>ジョウケン</t>
    </rPh>
    <rPh sb="11" eb="12">
      <t>ケン</t>
    </rPh>
    <phoneticPr fontId="2"/>
  </si>
  <si>
    <t>政策 法律(2）</t>
    <phoneticPr fontId="2"/>
  </si>
  <si>
    <t>自然科学 医学（3）</t>
    <phoneticPr fontId="2"/>
  </si>
  <si>
    <t>辞典　事典（3）</t>
    <phoneticPr fontId="2"/>
  </si>
  <si>
    <t>検索件数</t>
  </si>
  <si>
    <t xml:space="preserve">  電子書籍 EBSCO eBooks</t>
    <rPh sb="2" eb="4">
      <t>デンシ</t>
    </rPh>
    <rPh sb="4" eb="6">
      <t>ショセキ</t>
    </rPh>
    <phoneticPr fontId="2"/>
  </si>
  <si>
    <t>ＡＶ視聴ブース利用件数</t>
    <phoneticPr fontId="2"/>
  </si>
  <si>
    <t>利用件数</t>
    <phoneticPr fontId="2"/>
  </si>
  <si>
    <t>一日平均</t>
    <phoneticPr fontId="2"/>
  </si>
  <si>
    <t>メール</t>
    <phoneticPr fontId="2"/>
  </si>
  <si>
    <t>合            計</t>
    <phoneticPr fontId="2"/>
  </si>
  <si>
    <t>市外図書館からの借受冊数</t>
    <phoneticPr fontId="2"/>
  </si>
  <si>
    <t>市外図書館への貸出冊数</t>
    <phoneticPr fontId="2"/>
  </si>
  <si>
    <t>27年度</t>
  </si>
  <si>
    <t>28年度</t>
  </si>
  <si>
    <t>読書活動支援ボランティア</t>
    <phoneticPr fontId="2"/>
  </si>
  <si>
    <t>読書普及活動</t>
    <phoneticPr fontId="2"/>
  </si>
  <si>
    <t>29年度</t>
  </si>
  <si>
    <t>30年度</t>
  </si>
  <si>
    <t>■障がい者サービス事業</t>
    <phoneticPr fontId="2"/>
  </si>
  <si>
    <t>対    面    朗    読</t>
    <phoneticPr fontId="2"/>
  </si>
  <si>
    <t>図　書　郵　送　貸　出</t>
    <phoneticPr fontId="2"/>
  </si>
  <si>
    <t>点字・録音図書貸出</t>
    <phoneticPr fontId="2"/>
  </si>
  <si>
    <t>貸　出　数</t>
    <phoneticPr fontId="2"/>
  </si>
  <si>
    <t>登録者数</t>
    <phoneticPr fontId="2"/>
  </si>
  <si>
    <t>録音図書（ﾀｲﾄﾙ）</t>
    <phoneticPr fontId="2"/>
  </si>
  <si>
    <t>利用件数</t>
    <phoneticPr fontId="2"/>
  </si>
  <si>
    <t>点字図書（冊数）</t>
    <phoneticPr fontId="2"/>
  </si>
  <si>
    <t>冊    数</t>
    <phoneticPr fontId="2"/>
  </si>
  <si>
    <t>墨字図書（冊数）</t>
    <phoneticPr fontId="2"/>
  </si>
  <si>
    <t>タッチパネルOPAC</t>
    <phoneticPr fontId="2"/>
  </si>
  <si>
    <t>インターネット</t>
    <phoneticPr fontId="2"/>
  </si>
  <si>
    <t xml:space="preserve"> リスニングブース（4）</t>
    <phoneticPr fontId="2"/>
  </si>
  <si>
    <t>AV視聴ブース（4）</t>
    <phoneticPr fontId="2"/>
  </si>
  <si>
    <t>新聞 雑誌（8）</t>
    <phoneticPr fontId="2"/>
  </si>
  <si>
    <t>合計(16）</t>
    <phoneticPr fontId="2"/>
  </si>
  <si>
    <t>令和7年3月31日現在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</si>
  <si>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令和6年4月から12月</t>
    <rPh sb="0" eb="2">
      <t>レイワ</t>
    </rPh>
    <rPh sb="3" eb="4">
      <t>ネン</t>
    </rPh>
    <rPh sb="5" eb="6">
      <t>ガツ</t>
    </rPh>
    <rPh sb="10" eb="11">
      <t>ガツ</t>
    </rPh>
    <phoneticPr fontId="2"/>
  </si>
  <si>
    <t>うちモバイル対応版</t>
    <phoneticPr fontId="2"/>
  </si>
  <si>
    <t>多機能OMLIS　</t>
    <phoneticPr fontId="2"/>
  </si>
  <si>
    <t>アクセス件数</t>
    <phoneticPr fontId="2"/>
  </si>
  <si>
    <t>蔵書検索件数</t>
    <phoneticPr fontId="2"/>
  </si>
  <si>
    <t>延期件数</t>
    <phoneticPr fontId="2"/>
  </si>
  <si>
    <t>予約冊数</t>
    <phoneticPr fontId="2"/>
  </si>
  <si>
    <t>令和7年1月から3月</t>
    <rPh sb="0" eb="2">
      <t>レイワ</t>
    </rPh>
    <rPh sb="3" eb="4">
      <t>ネン</t>
    </rPh>
    <rPh sb="5" eb="6">
      <t>ガツ</t>
    </rPh>
    <rPh sb="9" eb="10">
      <t>ガツ</t>
    </rPh>
    <phoneticPr fontId="2"/>
  </si>
  <si>
    <r>
      <t xml:space="preserve">インターネット
</t>
    </r>
    <r>
      <rPr>
        <sz val="7"/>
        <rFont val="ＭＳ Ｐゴシック"/>
        <family val="3"/>
        <charset val="128"/>
      </rPr>
      <t>(多機能OMLISでの利用含む)</t>
    </r>
    <rPh sb="9" eb="12">
      <t>タキノウ</t>
    </rPh>
    <rPh sb="19" eb="21">
      <t>リヨウ</t>
    </rPh>
    <rPh sb="21" eb="22">
      <t>フク</t>
    </rPh>
    <phoneticPr fontId="2"/>
  </si>
  <si>
    <t>■商用データベース等利用統計</t>
    <rPh sb="9" eb="10">
      <t>トウ</t>
    </rPh>
    <phoneticPr fontId="2"/>
  </si>
  <si>
    <t>音楽配信(1)</t>
    <phoneticPr fontId="2"/>
  </si>
  <si>
    <t>■マイナンバーカード</t>
    <phoneticPr fontId="2"/>
  </si>
  <si>
    <t>■図書館利用アプリ</t>
    <rPh sb="1" eb="6">
      <t>トショカンリヨウ</t>
    </rPh>
    <phoneticPr fontId="2"/>
  </si>
  <si>
    <r>
      <rPr>
        <sz val="8"/>
        <rFont val="ＭＳ Ｐゴシック"/>
        <family val="3"/>
        <charset val="128"/>
      </rPr>
      <t>アクセス件数</t>
    </r>
    <r>
      <rPr>
        <sz val="7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（うち館内利用者用端末）</t>
    </r>
    <rPh sb="4" eb="6">
      <t>ケンスウ</t>
    </rPh>
    <rPh sb="10" eb="12">
      <t>カンナイ</t>
    </rPh>
    <rPh sb="12" eb="16">
      <t>リヨウシャヨウ</t>
    </rPh>
    <rPh sb="16" eb="18">
      <t>タンマツ</t>
    </rPh>
    <phoneticPr fontId="2"/>
  </si>
  <si>
    <t>ログイン端末数</t>
    <rPh sb="4" eb="6">
      <t>タンマツ</t>
    </rPh>
    <phoneticPr fontId="2"/>
  </si>
  <si>
    <t>＊R7年3月末EBSCO eBooksコンテンツ数7,578点（うち無料利用コンテンツ3,442点）</t>
    <rPh sb="24" eb="25">
      <t>スウ</t>
    </rPh>
    <rPh sb="30" eb="31">
      <t>テン</t>
    </rPh>
    <rPh sb="34" eb="36">
      <t>ムリョウ</t>
    </rPh>
    <rPh sb="36" eb="38">
      <t>リヨウ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</si>
  <si>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</si>
  <si>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</si>
  <si>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</si>
  <si>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</si>
  <si>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</si>
  <si>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令和6年度</t>
    <rPh sb="0" eb="2">
      <t>レイワ</t>
    </rPh>
    <rPh sb="3" eb="5">
      <t>ネンド</t>
    </rPh>
    <rPh sb="4" eb="5">
      <t>ド</t>
    </rPh>
    <phoneticPr fontId="2"/>
  </si>
  <si>
    <t>＊令和7年1月より図書館システム更新に伴い、各件数の取得方法を変更した</t>
    <phoneticPr fontId="2"/>
  </si>
  <si>
    <r>
      <rPr>
        <sz val="11"/>
        <rFont val="ＭＳ Ｐゴシック"/>
        <family val="3"/>
        <charset val="128"/>
      </rPr>
      <t>■登録統計</t>
    </r>
    <rPh sb="1" eb="5">
      <t>トウロクトウケイ</t>
    </rPh>
    <phoneticPr fontId="2"/>
  </si>
  <si>
    <r>
      <rPr>
        <sz val="11"/>
        <rFont val="ＭＳ Ｐゴシック"/>
        <family val="3"/>
        <charset val="128"/>
      </rPr>
      <t>■利用統計</t>
    </r>
    <rPh sb="1" eb="5">
      <t>リヨウトウケイ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</si>
</sst>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#,##0_);[Red]\(#,##0\)"/>
    <numFmt numFmtId="179" formatCode="\(0.0\)"/>
    <numFmt numFmtId="180" formatCode="\(00.0\)"/>
    <numFmt numFmtId="181" formatCode="0_);[Red]\(0\)"/>
    <numFmt numFmtId="182" formatCode="\(#,##0\)"/>
    <numFmt numFmtId="184" formatCode="#,##0;[Red]#,##0"/>
    <numFmt numFmtId="185" formatCode="#,##0.000;[Red]\-#,##0.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trike/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auto="1"/>
      </left>
      <right/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296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/>
    <xf numFmtId="176" fontId="4" fillId="0" borderId="0" xfId="0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vertical="top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17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38" fontId="4" fillId="2" borderId="0" xfId="1" applyFont="1" applyFill="1">
      <alignment vertical="center"/>
    </xf>
    <xf numFmtId="38" fontId="4" fillId="0" borderId="0" xfId="1" applyFont="1">
      <alignment vertical="center"/>
    </xf>
    <xf numFmtId="38" fontId="4" fillId="0" borderId="0" xfId="1" applyFont="1" applyFill="1" applyAlignment="1"/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shrinkToFit="1"/>
    </xf>
    <xf numFmtId="182" fontId="3" fillId="0" borderId="0" xfId="1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84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82" fontId="3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0" fillId="0" borderId="0" xfId="0" applyFont="1" applyFill="1" applyBorder="1" applyAlignment="1">
      <alignment vertical="center" shrinkToFit="1"/>
    </xf>
    <xf numFmtId="0" fontId="4" fillId="0" borderId="1" xfId="0" applyFont="1" applyFill="1" applyBorder="1">
      <alignment vertical="center"/>
    </xf>
    <xf numFmtId="38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176" fontId="4" fillId="0" borderId="0" xfId="0" applyNumberFormat="1" applyFont="1" applyFill="1" applyBorder="1" applyAlignment="1">
      <alignment horizontal="right" vertical="top" shrinkToFit="1"/>
    </xf>
    <xf numFmtId="0" fontId="0" fillId="0" borderId="0" xfId="0" applyFont="1" applyFill="1" applyBorder="1" applyAlignment="1"/>
    <xf numFmtId="0" fontId="4" fillId="0" borderId="0" xfId="0" applyFont="1">
      <alignment vertical="center"/>
    </xf>
    <xf numFmtId="38" fontId="4" fillId="0" borderId="0" xfId="1" applyFont="1" applyFill="1">
      <alignment vertical="center"/>
    </xf>
    <xf numFmtId="0" fontId="4" fillId="0" borderId="0" xfId="0" applyFont="1" applyAlignment="1">
      <alignment horizontal="center" vertical="center"/>
    </xf>
    <xf numFmtId="180" fontId="3" fillId="0" borderId="0" xfId="0" applyNumberFormat="1" applyFont="1" applyAlignment="1"/>
    <xf numFmtId="185" fontId="4" fillId="0" borderId="0" xfId="1" applyNumberFormat="1" applyFont="1" applyFill="1">
      <alignment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top" shrinkToFi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6" fillId="0" borderId="55" xfId="0" applyFont="1" applyBorder="1" applyAlignment="1">
      <alignment vertical="center" wrapText="1"/>
    </xf>
    <xf numFmtId="176" fontId="4" fillId="0" borderId="0" xfId="0" applyNumberFormat="1" applyFont="1" applyAlignment="1">
      <alignment horizontal="right" vertical="top"/>
    </xf>
    <xf numFmtId="0" fontId="4" fillId="0" borderId="1" xfId="0" applyFont="1" applyBorder="1">
      <alignment vertical="center"/>
    </xf>
    <xf numFmtId="176" fontId="0" fillId="0" borderId="0" xfId="0" applyNumberFormat="1" applyFont="1" applyFill="1" applyBorder="1" applyAlignment="1">
      <alignment horizontal="left"/>
    </xf>
    <xf numFmtId="0" fontId="4" fillId="0" borderId="3" xfId="0" applyFont="1" applyFill="1" applyBorder="1">
      <alignment vertical="center"/>
    </xf>
    <xf numFmtId="0" fontId="6" fillId="0" borderId="1" xfId="0" applyFont="1" applyFill="1" applyBorder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176" fontId="3" fillId="0" borderId="0" xfId="0" applyNumberFormat="1" applyFont="1">
      <alignment vertical="center"/>
    </xf>
    <xf numFmtId="0" fontId="0" fillId="0" borderId="0" xfId="0" applyFont="1" applyAlignment="1"/>
    <xf numFmtId="0" fontId="0" fillId="2" borderId="0" xfId="0" applyFont="1" applyFill="1" applyAlignment="1"/>
    <xf numFmtId="176" fontId="0" fillId="0" borderId="0" xfId="0" applyNumberFormat="1" applyFont="1" applyAlignment="1">
      <alignment horizontal="left"/>
    </xf>
    <xf numFmtId="176" fontId="0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left" vertical="top"/>
    </xf>
    <xf numFmtId="0" fontId="4" fillId="0" borderId="0" xfId="0" applyFont="1" applyFill="1" applyBorder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6" fontId="3" fillId="0" borderId="51" xfId="0" applyNumberFormat="1" applyFont="1" applyBorder="1" applyAlignment="1">
      <alignment horizontal="center" vertical="center"/>
    </xf>
    <xf numFmtId="176" fontId="3" fillId="0" borderId="49" xfId="0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6" fontId="3" fillId="0" borderId="51" xfId="0" applyNumberFormat="1" applyFont="1" applyFill="1" applyBorder="1" applyAlignment="1">
      <alignment horizontal="center" vertical="center"/>
    </xf>
    <xf numFmtId="176" fontId="3" fillId="0" borderId="49" xfId="0" applyNumberFormat="1" applyFont="1" applyFill="1" applyBorder="1" applyAlignment="1">
      <alignment horizontal="center" vertical="center"/>
    </xf>
    <xf numFmtId="176" fontId="3" fillId="0" borderId="50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top" wrapText="1"/>
    </xf>
    <xf numFmtId="0" fontId="4" fillId="3" borderId="24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82" fontId="3" fillId="0" borderId="10" xfId="1" applyNumberFormat="1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7" xfId="0" applyNumberFormat="1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176" fontId="3" fillId="0" borderId="56" xfId="0" applyNumberFormat="1" applyFont="1" applyBorder="1">
      <alignment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5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46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 indent="1" shrinkToFit="1"/>
    </xf>
    <xf numFmtId="0" fontId="4" fillId="0" borderId="27" xfId="0" applyFont="1" applyBorder="1" applyAlignment="1">
      <alignment horizontal="left" vertical="center" indent="1" shrinkToFit="1"/>
    </xf>
    <xf numFmtId="0" fontId="4" fillId="0" borderId="28" xfId="0" applyFont="1" applyBorder="1" applyAlignment="1">
      <alignment horizontal="left" vertical="center" indent="1" shrinkToFit="1"/>
    </xf>
    <xf numFmtId="176" fontId="3" fillId="0" borderId="32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indent="1" shrinkToFit="1"/>
    </xf>
    <xf numFmtId="0" fontId="4" fillId="0" borderId="36" xfId="0" applyFont="1" applyBorder="1" applyAlignment="1">
      <alignment horizontal="left" vertical="center" indent="1"/>
    </xf>
    <xf numFmtId="0" fontId="4" fillId="0" borderId="37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176" fontId="3" fillId="0" borderId="39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0" fontId="6" fillId="5" borderId="42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/>
    </xf>
    <xf numFmtId="0" fontId="6" fillId="5" borderId="45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 shrinkToFit="1"/>
    </xf>
    <xf numFmtId="0" fontId="9" fillId="3" borderId="19" xfId="0" applyFont="1" applyFill="1" applyBorder="1" applyAlignment="1">
      <alignment horizontal="center" vertical="center" wrapText="1" shrinkToFit="1"/>
    </xf>
    <xf numFmtId="0" fontId="9" fillId="3" borderId="20" xfId="0" applyFont="1" applyFill="1" applyBorder="1" applyAlignment="1">
      <alignment horizontal="center" vertical="center" wrapText="1" shrinkToFit="1"/>
    </xf>
    <xf numFmtId="0" fontId="4" fillId="5" borderId="25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47" xfId="0" applyFont="1" applyFill="1" applyBorder="1" applyAlignment="1">
      <alignment horizontal="center"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4" fillId="3" borderId="48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6" fontId="3" fillId="0" borderId="52" xfId="0" applyNumberFormat="1" applyFont="1" applyBorder="1">
      <alignment vertical="center"/>
    </xf>
    <xf numFmtId="176" fontId="3" fillId="0" borderId="53" xfId="0" applyNumberFormat="1" applyFont="1" applyBorder="1">
      <alignment vertical="center"/>
    </xf>
    <xf numFmtId="176" fontId="3" fillId="0" borderId="54" xfId="0" applyNumberFormat="1" applyFont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 shrinkToFi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12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horizontal="left" vertical="center" shrinkToFit="1"/>
    </xf>
    <xf numFmtId="176" fontId="3" fillId="0" borderId="13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shrinkToFit="1"/>
    </xf>
    <xf numFmtId="38" fontId="3" fillId="0" borderId="16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179" fontId="0" fillId="0" borderId="10" xfId="0" applyNumberFormat="1" applyFont="1" applyBorder="1" applyAlignment="1">
      <alignment horizontal="left" vertical="center"/>
    </xf>
    <xf numFmtId="179" fontId="0" fillId="0" borderId="17" xfId="0" applyNumberFormat="1" applyFont="1" applyBorder="1" applyAlignment="1">
      <alignment horizontal="lef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9" fontId="3" fillId="0" borderId="10" xfId="0" applyNumberFormat="1" applyFont="1" applyBorder="1" applyAlignment="1">
      <alignment horizontal="left" vertical="center"/>
    </xf>
    <xf numFmtId="179" fontId="3" fillId="0" borderId="11" xfId="0" applyNumberFormat="1" applyFont="1" applyBorder="1" applyAlignment="1">
      <alignment horizontal="lef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4" borderId="4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right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178" fontId="6" fillId="0" borderId="23" xfId="2" applyNumberFormat="1" applyFont="1" applyFill="1" applyBorder="1" applyAlignment="1">
      <alignment horizontal="center" vertical="center" shrinkToFit="1"/>
    </xf>
    <xf numFmtId="0" fontId="4" fillId="4" borderId="4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vertical="center" shrinkToFit="1"/>
    </xf>
    <xf numFmtId="0" fontId="0" fillId="3" borderId="5" xfId="0" applyFont="1" applyFill="1" applyBorder="1" applyAlignment="1">
      <alignment vertical="center" shrinkToFit="1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vertical="center"/>
    </xf>
    <xf numFmtId="0" fontId="0" fillId="3" borderId="23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176" fontId="0" fillId="0" borderId="22" xfId="0" applyNumberFormat="1" applyFont="1" applyFill="1" applyBorder="1" applyAlignment="1">
      <alignment vertical="center" shrinkToFi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6" fontId="3" fillId="0" borderId="32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39" xfId="0" applyNumberFormat="1" applyFont="1" applyFill="1" applyBorder="1">
      <alignment vertical="center"/>
    </xf>
    <xf numFmtId="176" fontId="3" fillId="0" borderId="37" xfId="0" applyNumberFormat="1" applyFont="1" applyFill="1" applyBorder="1">
      <alignment vertical="center"/>
    </xf>
    <xf numFmtId="176" fontId="3" fillId="0" borderId="40" xfId="0" applyNumberFormat="1" applyFont="1" applyFill="1" applyBorder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7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39" xfId="0" applyNumberFormat="1" applyFont="1" applyFill="1" applyBorder="1" applyAlignment="1">
      <alignment horizontal="center" vertical="center"/>
    </xf>
    <xf numFmtId="176" fontId="3" fillId="0" borderId="37" xfId="0" applyNumberFormat="1" applyFont="1" applyFill="1" applyBorder="1" applyAlignment="1">
      <alignment horizontal="center" vertical="center"/>
    </xf>
    <xf numFmtId="176" fontId="3" fillId="0" borderId="40" xfId="0" applyNumberFormat="1" applyFont="1" applyFill="1" applyBorder="1" applyAlignment="1">
      <alignment horizontal="center" vertical="center"/>
    </xf>
    <xf numFmtId="176" fontId="3" fillId="0" borderId="32" xfId="0" applyNumberFormat="1" applyFont="1" applyFill="1" applyBorder="1" applyAlignment="1">
      <alignment vertical="center"/>
    </xf>
    <xf numFmtId="176" fontId="3" fillId="0" borderId="27" xfId="0" applyNumberFormat="1" applyFont="1" applyFill="1" applyBorder="1" applyAlignment="1">
      <alignment vertical="center"/>
    </xf>
    <xf numFmtId="176" fontId="3" fillId="0" borderId="33" xfId="0" applyNumberFormat="1" applyFont="1" applyFill="1" applyBorder="1" applyAlignment="1">
      <alignment vertical="center"/>
    </xf>
    <xf numFmtId="176" fontId="3" fillId="0" borderId="39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vertical="center"/>
    </xf>
    <xf numFmtId="176" fontId="3" fillId="0" borderId="40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81" fontId="3" fillId="0" borderId="32" xfId="1" applyNumberFormat="1" applyFont="1" applyFill="1" applyBorder="1" applyAlignment="1">
      <alignment horizontal="center" vertical="center"/>
    </xf>
    <xf numFmtId="181" fontId="3" fillId="0" borderId="27" xfId="1" applyNumberFormat="1" applyFont="1" applyFill="1" applyBorder="1" applyAlignment="1">
      <alignment horizontal="center" vertical="center"/>
    </xf>
    <xf numFmtId="181" fontId="3" fillId="0" borderId="33" xfId="1" applyNumberFormat="1" applyFont="1" applyFill="1" applyBorder="1" applyAlignment="1">
      <alignment horizontal="center" vertical="center"/>
    </xf>
    <xf numFmtId="181" fontId="3" fillId="0" borderId="39" xfId="1" applyNumberFormat="1" applyFont="1" applyFill="1" applyBorder="1" applyAlignment="1">
      <alignment horizontal="center" vertical="center"/>
    </xf>
    <xf numFmtId="181" fontId="3" fillId="0" borderId="37" xfId="1" applyNumberFormat="1" applyFont="1" applyFill="1" applyBorder="1" applyAlignment="1">
      <alignment horizontal="center" vertical="center"/>
    </xf>
    <xf numFmtId="181" fontId="3" fillId="0" borderId="40" xfId="1" applyNumberFormat="1" applyFont="1" applyFill="1" applyBorder="1" applyAlignment="1">
      <alignment horizontal="center" vertical="center"/>
    </xf>
    <xf numFmtId="176" fontId="4" fillId="3" borderId="42" xfId="0" applyNumberFormat="1" applyFont="1" applyFill="1" applyBorder="1" applyAlignment="1">
      <alignment horizontal="center" vertical="center" wrapText="1" shrinkToFit="1"/>
    </xf>
    <xf numFmtId="176" fontId="4" fillId="3" borderId="43" xfId="0" applyNumberFormat="1" applyFont="1" applyFill="1" applyBorder="1" applyAlignment="1">
      <alignment horizontal="center" vertical="center" wrapText="1" shrinkToFit="1"/>
    </xf>
    <xf numFmtId="176" fontId="4" fillId="3" borderId="44" xfId="0" applyNumberFormat="1" applyFont="1" applyFill="1" applyBorder="1" applyAlignment="1">
      <alignment horizontal="center" vertical="center" wrapText="1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3" borderId="5" xfId="0" applyNumberFormat="1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43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38" fontId="3" fillId="0" borderId="11" xfId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38" fontId="3" fillId="0" borderId="9" xfId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wrapText="1"/>
    </xf>
    <xf numFmtId="176" fontId="8" fillId="0" borderId="41" xfId="0" applyNumberFormat="1" applyFont="1" applyFill="1" applyBorder="1" applyAlignment="1">
      <alignment horizontal="left" wrapText="1"/>
    </xf>
    <xf numFmtId="176" fontId="8" fillId="0" borderId="30" xfId="0" applyNumberFormat="1" applyFont="1" applyFill="1" applyBorder="1" applyAlignment="1">
      <alignment horizontal="left" wrapText="1"/>
    </xf>
    <xf numFmtId="0" fontId="4" fillId="3" borderId="14" xfId="0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全館登録・貸出の推移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V56"/>
  <sheetViews>
    <sheetView tabSelected="1" zoomScale="85" zoomScaleNormal="85" zoomScaleSheetLayoutView="100" workbookViewId="0">
      <selection activeCell="AI14" sqref="AI14"/>
    </sheetView>
  </sheetViews>
  <sheetFormatPr defaultColWidth="2.75" defaultRowHeight="12" x14ac:dyDescent="0.15"/>
  <cols>
    <col min="1" max="24" width="3.25" style="50" customWidth="1"/>
    <col min="25" max="25" width="3.75" style="50" customWidth="1"/>
    <col min="26" max="26" width="3.25" style="50" customWidth="1"/>
    <col min="27" max="27" width="3.75" style="50" customWidth="1"/>
    <col min="28" max="29" width="3.25" style="50" customWidth="1"/>
    <col min="30" max="31" width="3.625" style="50" customWidth="1"/>
    <col min="32" max="32" width="9.875" style="19" customWidth="1"/>
    <col min="33" max="34" width="7.125" style="19" customWidth="1"/>
    <col min="35" max="35" width="8" style="19" bestFit="1" customWidth="1"/>
    <col min="36" max="36" width="2.75" style="50"/>
    <col min="37" max="39" width="7" style="50" bestFit="1" customWidth="1"/>
    <col min="40" max="16384" width="2.75" style="50"/>
  </cols>
  <sheetData>
    <row r="1" spans="1:46" s="36" customFormat="1" ht="21" customHeight="1" x14ac:dyDescent="0.15">
      <c r="A1" s="5" t="s">
        <v>22</v>
      </c>
      <c r="AD1" s="4" t="s">
        <v>82</v>
      </c>
      <c r="AE1" s="4"/>
      <c r="AF1" s="51"/>
      <c r="AG1" s="51"/>
      <c r="AH1" s="51"/>
      <c r="AI1" s="51"/>
    </row>
    <row r="2" spans="1:46" s="36" customFormat="1" ht="18" customHeight="1" x14ac:dyDescent="0.15">
      <c r="A2" s="117" t="s">
        <v>83</v>
      </c>
      <c r="B2" s="102"/>
      <c r="C2" s="102"/>
      <c r="D2" s="102"/>
      <c r="E2" s="102"/>
      <c r="F2" s="102"/>
      <c r="G2" s="102" t="s">
        <v>86</v>
      </c>
      <c r="H2" s="102"/>
      <c r="I2" s="102"/>
      <c r="J2" s="102"/>
      <c r="K2" s="102"/>
      <c r="L2" s="102"/>
      <c r="M2" s="102" t="s">
        <v>87</v>
      </c>
      <c r="N2" s="102"/>
      <c r="O2" s="102"/>
      <c r="P2" s="102"/>
      <c r="Q2" s="102"/>
      <c r="R2" s="102"/>
      <c r="S2" s="102" t="s">
        <v>88</v>
      </c>
      <c r="T2" s="102"/>
      <c r="U2" s="102"/>
      <c r="V2" s="102"/>
      <c r="W2" s="102"/>
      <c r="X2" s="102"/>
      <c r="Y2" s="102" t="s">
        <v>89</v>
      </c>
      <c r="Z2" s="102"/>
      <c r="AA2" s="102"/>
      <c r="AB2" s="102"/>
      <c r="AC2" s="102"/>
      <c r="AD2" s="103"/>
      <c r="AE2" s="1"/>
      <c r="AF2" s="51"/>
      <c r="AG2" s="51"/>
      <c r="AH2" s="51"/>
      <c r="AI2" s="51"/>
    </row>
    <row r="3" spans="1:46" s="36" customFormat="1" ht="18" customHeight="1" x14ac:dyDescent="0.15">
      <c r="A3" s="128" t="s">
        <v>77</v>
      </c>
      <c r="B3" s="119"/>
      <c r="C3" s="119"/>
      <c r="D3" s="119"/>
      <c r="E3" s="119"/>
      <c r="F3" s="120"/>
      <c r="G3" s="121">
        <v>8044294</v>
      </c>
      <c r="H3" s="122"/>
      <c r="I3" s="122"/>
      <c r="J3" s="122"/>
      <c r="K3" s="122"/>
      <c r="L3" s="123"/>
      <c r="M3" s="121">
        <v>3589625</v>
      </c>
      <c r="N3" s="122"/>
      <c r="O3" s="122"/>
      <c r="P3" s="122"/>
      <c r="Q3" s="122"/>
      <c r="R3" s="123"/>
      <c r="S3" s="121">
        <v>287317</v>
      </c>
      <c r="T3" s="122"/>
      <c r="U3" s="122"/>
      <c r="V3" s="122"/>
      <c r="W3" s="122"/>
      <c r="X3" s="123"/>
      <c r="Y3" s="121">
        <v>1527461</v>
      </c>
      <c r="Z3" s="122"/>
      <c r="AA3" s="122"/>
      <c r="AB3" s="122"/>
      <c r="AC3" s="122"/>
      <c r="AD3" s="127"/>
      <c r="AE3" s="10"/>
      <c r="AF3" s="51"/>
      <c r="AG3" s="51"/>
      <c r="AH3" s="51"/>
      <c r="AI3" s="51"/>
    </row>
    <row r="4" spans="1:46" s="36" customFormat="1" ht="18" customHeight="1" x14ac:dyDescent="0.15">
      <c r="A4" s="129" t="s">
        <v>84</v>
      </c>
      <c r="B4" s="130"/>
      <c r="C4" s="130"/>
      <c r="D4" s="130"/>
      <c r="E4" s="130"/>
      <c r="F4" s="131"/>
      <c r="G4" s="132">
        <v>1787261</v>
      </c>
      <c r="H4" s="133"/>
      <c r="I4" s="133"/>
      <c r="J4" s="133"/>
      <c r="K4" s="133"/>
      <c r="L4" s="134"/>
      <c r="M4" s="132">
        <v>943058</v>
      </c>
      <c r="N4" s="133"/>
      <c r="O4" s="133"/>
      <c r="P4" s="133"/>
      <c r="Q4" s="133"/>
      <c r="R4" s="134"/>
      <c r="S4" s="132">
        <v>90091</v>
      </c>
      <c r="T4" s="133"/>
      <c r="U4" s="133"/>
      <c r="V4" s="133"/>
      <c r="W4" s="133"/>
      <c r="X4" s="134"/>
      <c r="Y4" s="132">
        <v>410439</v>
      </c>
      <c r="Z4" s="133"/>
      <c r="AA4" s="133"/>
      <c r="AB4" s="133"/>
      <c r="AC4" s="133"/>
      <c r="AD4" s="285"/>
      <c r="AE4" s="11"/>
      <c r="AF4" s="51"/>
      <c r="AG4" s="51"/>
      <c r="AH4" s="51"/>
      <c r="AI4" s="51"/>
    </row>
    <row r="5" spans="1:46" s="36" customFormat="1" ht="18" customHeight="1" x14ac:dyDescent="0.15">
      <c r="A5" s="107" t="s">
        <v>76</v>
      </c>
      <c r="B5" s="108"/>
      <c r="C5" s="108"/>
      <c r="D5" s="108"/>
      <c r="E5" s="108"/>
      <c r="F5" s="108"/>
      <c r="G5" s="109"/>
      <c r="H5" s="109"/>
      <c r="I5" s="109"/>
      <c r="J5" s="109"/>
      <c r="K5" s="109"/>
      <c r="L5" s="109"/>
      <c r="M5" s="110">
        <v>1299579</v>
      </c>
      <c r="N5" s="111"/>
      <c r="O5" s="111"/>
      <c r="P5" s="111"/>
      <c r="Q5" s="111"/>
      <c r="R5" s="112"/>
      <c r="S5" s="110">
        <v>2844</v>
      </c>
      <c r="T5" s="111"/>
      <c r="U5" s="111"/>
      <c r="V5" s="111"/>
      <c r="W5" s="111"/>
      <c r="X5" s="112"/>
      <c r="Y5" s="110">
        <v>229710</v>
      </c>
      <c r="Z5" s="111"/>
      <c r="AA5" s="111"/>
      <c r="AB5" s="111"/>
      <c r="AC5" s="111"/>
      <c r="AD5" s="286"/>
      <c r="AE5" s="41"/>
      <c r="AF5" s="51"/>
      <c r="AG5" s="51"/>
      <c r="AH5" s="51"/>
      <c r="AI5" s="51"/>
    </row>
    <row r="6" spans="1:46" s="36" customFormat="1" ht="18" customHeight="1" x14ac:dyDescent="0.15">
      <c r="A6" s="107" t="s">
        <v>85</v>
      </c>
      <c r="B6" s="108"/>
      <c r="C6" s="108"/>
      <c r="D6" s="108"/>
      <c r="E6" s="108"/>
      <c r="F6" s="108"/>
      <c r="G6" s="157"/>
      <c r="H6" s="158"/>
      <c r="I6" s="158"/>
      <c r="J6" s="158"/>
      <c r="K6" s="158"/>
      <c r="L6" s="159"/>
      <c r="M6" s="110">
        <v>138882</v>
      </c>
      <c r="N6" s="111"/>
      <c r="O6" s="111"/>
      <c r="P6" s="111"/>
      <c r="Q6" s="111"/>
      <c r="R6" s="112"/>
      <c r="S6" s="110">
        <v>821</v>
      </c>
      <c r="T6" s="111"/>
      <c r="U6" s="111"/>
      <c r="V6" s="111"/>
      <c r="W6" s="111"/>
      <c r="X6" s="112"/>
      <c r="Y6" s="110">
        <v>27974</v>
      </c>
      <c r="Z6" s="111"/>
      <c r="AA6" s="111"/>
      <c r="AB6" s="111"/>
      <c r="AC6" s="111"/>
      <c r="AD6" s="286"/>
      <c r="AE6" s="41"/>
      <c r="AF6" s="51"/>
      <c r="AG6" s="51"/>
      <c r="AH6" s="51"/>
      <c r="AI6" s="51"/>
    </row>
    <row r="7" spans="1:46" s="36" customFormat="1" ht="18" customHeight="1" x14ac:dyDescent="0.15">
      <c r="A7" s="78" t="s">
        <v>44</v>
      </c>
      <c r="B7" s="79"/>
      <c r="C7" s="79"/>
      <c r="D7" s="79"/>
      <c r="E7" s="79"/>
      <c r="F7" s="80"/>
      <c r="G7" s="81">
        <f>G3+G5+G6</f>
        <v>8044294</v>
      </c>
      <c r="H7" s="82"/>
      <c r="I7" s="82"/>
      <c r="J7" s="82"/>
      <c r="K7" s="82"/>
      <c r="L7" s="83"/>
      <c r="M7" s="81">
        <f t="shared" ref="M7" si="0">M3+M5+M6</f>
        <v>5028086</v>
      </c>
      <c r="N7" s="82"/>
      <c r="O7" s="82"/>
      <c r="P7" s="82"/>
      <c r="Q7" s="82"/>
      <c r="R7" s="83"/>
      <c r="S7" s="81">
        <f t="shared" ref="S7" si="1">S3+S5+S6</f>
        <v>290982</v>
      </c>
      <c r="T7" s="82"/>
      <c r="U7" s="82"/>
      <c r="V7" s="82"/>
      <c r="W7" s="82"/>
      <c r="X7" s="83"/>
      <c r="Y7" s="81">
        <f t="shared" ref="Y7" si="2">Y3+Y5+Y6</f>
        <v>1785145</v>
      </c>
      <c r="Z7" s="82"/>
      <c r="AA7" s="82"/>
      <c r="AB7" s="82"/>
      <c r="AC7" s="82"/>
      <c r="AD7" s="295"/>
      <c r="AE7" s="9"/>
      <c r="AF7" s="51"/>
      <c r="AG7" s="51"/>
      <c r="AH7" s="51"/>
      <c r="AI7" s="51"/>
    </row>
    <row r="8" spans="1:46" s="55" customFormat="1" ht="8.25" customHeight="1" x14ac:dyDescent="0.1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1"/>
      <c r="O8" s="36"/>
      <c r="P8" s="36"/>
      <c r="Q8" s="36"/>
      <c r="R8" s="36"/>
      <c r="S8" s="36"/>
      <c r="T8" s="36"/>
      <c r="U8" s="36"/>
      <c r="V8" s="63"/>
      <c r="W8" s="36"/>
      <c r="X8" s="36"/>
      <c r="Y8" s="36"/>
      <c r="Z8" s="36"/>
      <c r="AA8" s="36"/>
      <c r="AB8" s="36"/>
      <c r="AC8" s="36"/>
      <c r="AD8" s="36"/>
      <c r="AE8" s="13"/>
      <c r="AF8" s="51"/>
      <c r="AG8" s="51"/>
      <c r="AH8" s="51"/>
      <c r="AI8" s="51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</row>
    <row r="9" spans="1:46" ht="18" customHeight="1" x14ac:dyDescent="0.15">
      <c r="A9" s="117" t="s">
        <v>90</v>
      </c>
      <c r="B9" s="102"/>
      <c r="C9" s="102"/>
      <c r="D9" s="102"/>
      <c r="E9" s="102"/>
      <c r="F9" s="102"/>
      <c r="G9" s="102" t="s">
        <v>86</v>
      </c>
      <c r="H9" s="102"/>
      <c r="I9" s="102"/>
      <c r="J9" s="102"/>
      <c r="K9" s="102"/>
      <c r="L9" s="102"/>
      <c r="M9" s="102" t="s">
        <v>87</v>
      </c>
      <c r="N9" s="102"/>
      <c r="O9" s="102"/>
      <c r="P9" s="102"/>
      <c r="Q9" s="102"/>
      <c r="R9" s="102"/>
      <c r="S9" s="102" t="s">
        <v>88</v>
      </c>
      <c r="T9" s="102"/>
      <c r="U9" s="102"/>
      <c r="V9" s="102"/>
      <c r="W9" s="102"/>
      <c r="X9" s="102"/>
      <c r="Y9" s="102" t="s">
        <v>89</v>
      </c>
      <c r="Z9" s="102"/>
      <c r="AA9" s="102"/>
      <c r="AB9" s="102"/>
      <c r="AC9" s="102"/>
      <c r="AD9" s="103"/>
      <c r="AE9" s="52"/>
      <c r="AF9" s="51"/>
      <c r="AG9" s="51"/>
      <c r="AH9" s="51"/>
      <c r="AI9" s="51"/>
    </row>
    <row r="10" spans="1:46" ht="22.5" customHeight="1" x14ac:dyDescent="0.15">
      <c r="A10" s="118" t="s">
        <v>91</v>
      </c>
      <c r="B10" s="119"/>
      <c r="C10" s="119"/>
      <c r="D10" s="119"/>
      <c r="E10" s="119"/>
      <c r="F10" s="120"/>
      <c r="G10" s="121">
        <v>911666</v>
      </c>
      <c r="H10" s="122"/>
      <c r="I10" s="122"/>
      <c r="J10" s="122"/>
      <c r="K10" s="122"/>
      <c r="L10" s="123"/>
      <c r="M10" s="121">
        <v>742819</v>
      </c>
      <c r="N10" s="122"/>
      <c r="O10" s="122"/>
      <c r="P10" s="122"/>
      <c r="Q10" s="122"/>
      <c r="R10" s="123"/>
      <c r="S10" s="124">
        <v>82791</v>
      </c>
      <c r="T10" s="125"/>
      <c r="U10" s="125"/>
      <c r="V10" s="125"/>
      <c r="W10" s="125"/>
      <c r="X10" s="126"/>
      <c r="Y10" s="121">
        <v>480237</v>
      </c>
      <c r="Z10" s="122"/>
      <c r="AA10" s="122"/>
      <c r="AB10" s="122"/>
      <c r="AC10" s="122"/>
      <c r="AD10" s="127"/>
      <c r="AE10" s="53"/>
      <c r="AF10" s="51"/>
      <c r="AG10" s="51"/>
      <c r="AH10" s="51"/>
      <c r="AI10" s="51"/>
    </row>
    <row r="11" spans="1:46" ht="18" customHeight="1" x14ac:dyDescent="0.15">
      <c r="A11" s="107" t="s">
        <v>76</v>
      </c>
      <c r="B11" s="108"/>
      <c r="C11" s="108"/>
      <c r="D11" s="108"/>
      <c r="E11" s="108"/>
      <c r="F11" s="108"/>
      <c r="G11" s="109"/>
      <c r="H11" s="109"/>
      <c r="I11" s="109"/>
      <c r="J11" s="109"/>
      <c r="K11" s="109"/>
      <c r="L11" s="109"/>
      <c r="M11" s="110">
        <v>273741</v>
      </c>
      <c r="N11" s="111"/>
      <c r="O11" s="111"/>
      <c r="P11" s="111"/>
      <c r="Q11" s="111"/>
      <c r="R11" s="112"/>
      <c r="S11" s="113">
        <v>881</v>
      </c>
      <c r="T11" s="114"/>
      <c r="U11" s="114"/>
      <c r="V11" s="114"/>
      <c r="W11" s="114"/>
      <c r="X11" s="115"/>
      <c r="Y11" s="113">
        <v>47586</v>
      </c>
      <c r="Z11" s="114"/>
      <c r="AA11" s="114"/>
      <c r="AB11" s="114"/>
      <c r="AC11" s="114"/>
      <c r="AD11" s="116"/>
      <c r="AE11" s="67"/>
      <c r="AF11" s="51"/>
      <c r="AG11" s="51"/>
      <c r="AH11" s="51"/>
      <c r="AI11" s="51"/>
    </row>
    <row r="12" spans="1:46" ht="18" customHeight="1" x14ac:dyDescent="0.15">
      <c r="A12" s="78" t="s">
        <v>44</v>
      </c>
      <c r="B12" s="79"/>
      <c r="C12" s="79"/>
      <c r="D12" s="79"/>
      <c r="E12" s="79"/>
      <c r="F12" s="80"/>
      <c r="G12" s="81">
        <f>SUM(G10:L11)</f>
        <v>911666</v>
      </c>
      <c r="H12" s="82"/>
      <c r="I12" s="82"/>
      <c r="J12" s="82"/>
      <c r="K12" s="82"/>
      <c r="L12" s="83"/>
      <c r="M12" s="81">
        <f>SUM(M10:R11)</f>
        <v>1016560</v>
      </c>
      <c r="N12" s="82"/>
      <c r="O12" s="82"/>
      <c r="P12" s="82"/>
      <c r="Q12" s="82"/>
      <c r="R12" s="83"/>
      <c r="S12" s="84">
        <f>SUM(S10:X11)</f>
        <v>83672</v>
      </c>
      <c r="T12" s="85"/>
      <c r="U12" s="85"/>
      <c r="V12" s="85"/>
      <c r="W12" s="85"/>
      <c r="X12" s="86"/>
      <c r="Y12" s="84">
        <f>SUM(Y10:AD11)</f>
        <v>527823</v>
      </c>
      <c r="Z12" s="85"/>
      <c r="AA12" s="85"/>
      <c r="AB12" s="85"/>
      <c r="AC12" s="85"/>
      <c r="AD12" s="87"/>
      <c r="AE12" s="56"/>
      <c r="AF12" s="51"/>
      <c r="AG12" s="54"/>
      <c r="AH12" s="51"/>
      <c r="AI12" s="51"/>
    </row>
    <row r="13" spans="1:46" ht="14.25" x14ac:dyDescent="0.15">
      <c r="A13" s="88" t="s">
        <v>105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56"/>
      <c r="AF13" s="51"/>
      <c r="AG13" s="54"/>
      <c r="AH13" s="51"/>
      <c r="AI13" s="51"/>
    </row>
    <row r="14" spans="1:46" ht="7.9" customHeight="1" x14ac:dyDescent="0.15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56"/>
      <c r="AF14" s="51"/>
      <c r="AG14" s="54"/>
      <c r="AH14" s="51"/>
      <c r="AI14" s="51"/>
    </row>
    <row r="15" spans="1:46" s="55" customFormat="1" ht="18" customHeight="1" x14ac:dyDescent="0.15">
      <c r="A15" s="117" t="s">
        <v>37</v>
      </c>
      <c r="B15" s="102"/>
      <c r="C15" s="102"/>
      <c r="D15" s="102"/>
      <c r="E15" s="102"/>
      <c r="F15" s="102"/>
      <c r="G15" s="102" t="s">
        <v>39</v>
      </c>
      <c r="H15" s="102"/>
      <c r="I15" s="102"/>
      <c r="J15" s="102"/>
      <c r="K15" s="102"/>
      <c r="L15" s="102"/>
      <c r="M15" s="155" t="s">
        <v>46</v>
      </c>
      <c r="N15" s="155"/>
      <c r="O15" s="155"/>
      <c r="P15" s="155"/>
      <c r="Q15" s="155"/>
      <c r="R15" s="155"/>
      <c r="S15" s="156" t="s">
        <v>40</v>
      </c>
      <c r="T15" s="156"/>
      <c r="U15" s="156"/>
      <c r="V15" s="156"/>
      <c r="W15" s="156"/>
      <c r="X15" s="156"/>
      <c r="Y15" s="102" t="s">
        <v>38</v>
      </c>
      <c r="Z15" s="102"/>
      <c r="AA15" s="102"/>
      <c r="AB15" s="102"/>
      <c r="AC15" s="102"/>
      <c r="AD15" s="103"/>
      <c r="AE15" s="13"/>
      <c r="AF15" s="51"/>
      <c r="AG15" s="51"/>
      <c r="AH15" s="51"/>
      <c r="AI15" s="51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</row>
    <row r="16" spans="1:46" s="55" customFormat="1" ht="18" customHeight="1" x14ac:dyDescent="0.15">
      <c r="A16" s="104">
        <v>1518</v>
      </c>
      <c r="B16" s="105"/>
      <c r="C16" s="105"/>
      <c r="D16" s="105"/>
      <c r="E16" s="105"/>
      <c r="F16" s="105"/>
      <c r="G16" s="105">
        <v>512310</v>
      </c>
      <c r="H16" s="105"/>
      <c r="I16" s="105"/>
      <c r="J16" s="105"/>
      <c r="K16" s="105"/>
      <c r="L16" s="105"/>
      <c r="M16" s="105">
        <v>17402</v>
      </c>
      <c r="N16" s="105"/>
      <c r="O16" s="105"/>
      <c r="P16" s="105"/>
      <c r="Q16" s="105"/>
      <c r="R16" s="105"/>
      <c r="S16" s="105">
        <v>11539</v>
      </c>
      <c r="T16" s="105"/>
      <c r="U16" s="105"/>
      <c r="V16" s="105"/>
      <c r="W16" s="105"/>
      <c r="X16" s="105"/>
      <c r="Y16" s="105">
        <v>309334</v>
      </c>
      <c r="Z16" s="105"/>
      <c r="AA16" s="105"/>
      <c r="AB16" s="105"/>
      <c r="AC16" s="105"/>
      <c r="AD16" s="106"/>
      <c r="AE16" s="36"/>
      <c r="AF16" s="51"/>
      <c r="AG16" s="51"/>
      <c r="AH16" s="51"/>
      <c r="AI16" s="51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</row>
    <row r="17" spans="1:48" s="36" customFormat="1" ht="21" customHeight="1" x14ac:dyDescent="0.15">
      <c r="A17" s="68" t="s">
        <v>92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F17" s="51"/>
      <c r="AG17" s="51"/>
      <c r="AH17" s="51"/>
      <c r="AI17" s="51"/>
    </row>
    <row r="18" spans="1:48" s="36" customFormat="1" ht="18" customHeight="1" x14ac:dyDescent="0.15">
      <c r="A18" s="144" t="s">
        <v>20</v>
      </c>
      <c r="B18" s="145"/>
      <c r="C18" s="145"/>
      <c r="D18" s="145"/>
      <c r="E18" s="145"/>
      <c r="F18" s="89" t="s">
        <v>80</v>
      </c>
      <c r="G18" s="90"/>
      <c r="H18" s="90"/>
      <c r="I18" s="90"/>
      <c r="J18" s="89" t="s">
        <v>47</v>
      </c>
      <c r="K18" s="90"/>
      <c r="L18" s="90"/>
      <c r="M18" s="91"/>
      <c r="N18" s="92" t="s">
        <v>48</v>
      </c>
      <c r="O18" s="93"/>
      <c r="P18" s="93"/>
      <c r="Q18" s="94"/>
      <c r="R18" s="89" t="s">
        <v>49</v>
      </c>
      <c r="S18" s="90"/>
      <c r="T18" s="90"/>
      <c r="U18" s="91"/>
      <c r="V18" s="89" t="s">
        <v>93</v>
      </c>
      <c r="W18" s="90"/>
      <c r="X18" s="90"/>
      <c r="Y18" s="91"/>
      <c r="Z18" s="89" t="s">
        <v>81</v>
      </c>
      <c r="AA18" s="90"/>
      <c r="AB18" s="90"/>
      <c r="AC18" s="90"/>
      <c r="AD18" s="154"/>
      <c r="AE18" s="1"/>
      <c r="AF18" s="51"/>
      <c r="AG18" s="51"/>
      <c r="AH18" s="51"/>
      <c r="AI18" s="51"/>
    </row>
    <row r="19" spans="1:48" s="36" customFormat="1" ht="18" customHeight="1" x14ac:dyDescent="0.15">
      <c r="A19" s="150" t="s">
        <v>6</v>
      </c>
      <c r="B19" s="151"/>
      <c r="C19" s="151"/>
      <c r="D19" s="151"/>
      <c r="E19" s="151"/>
      <c r="F19" s="74">
        <v>56581</v>
      </c>
      <c r="G19" s="75"/>
      <c r="H19" s="75"/>
      <c r="I19" s="75"/>
      <c r="J19" s="152">
        <v>2861</v>
      </c>
      <c r="K19" s="153"/>
      <c r="L19" s="153"/>
      <c r="M19" s="153"/>
      <c r="N19" s="152">
        <v>4826</v>
      </c>
      <c r="O19" s="153"/>
      <c r="P19" s="153"/>
      <c r="Q19" s="153"/>
      <c r="R19" s="152">
        <v>7790</v>
      </c>
      <c r="S19" s="153"/>
      <c r="T19" s="153"/>
      <c r="U19" s="153"/>
      <c r="V19" s="74">
        <v>38296</v>
      </c>
      <c r="W19" s="75"/>
      <c r="X19" s="75"/>
      <c r="Y19" s="75"/>
      <c r="Z19" s="74">
        <f>F19+J19+N19+R19+V19</f>
        <v>110354</v>
      </c>
      <c r="AA19" s="75"/>
      <c r="AB19" s="75"/>
      <c r="AC19" s="75"/>
      <c r="AD19" s="77"/>
      <c r="AE19" s="42"/>
      <c r="AF19" s="51"/>
      <c r="AG19" s="51"/>
      <c r="AH19" s="21"/>
      <c r="AI19" s="22"/>
      <c r="AJ19" s="22"/>
      <c r="AK19" s="22"/>
      <c r="AL19" s="22"/>
      <c r="AM19" s="43"/>
      <c r="AN19" s="2"/>
      <c r="AO19" s="2"/>
      <c r="AP19" s="2"/>
      <c r="AQ19" s="2"/>
      <c r="AR19" s="2"/>
      <c r="AS19" s="2"/>
      <c r="AT19" s="2"/>
      <c r="AU19" s="2"/>
      <c r="AV19" s="2"/>
    </row>
    <row r="20" spans="1:48" s="55" customFormat="1" ht="21" customHeight="1" x14ac:dyDescent="0.15">
      <c r="A20" s="69" t="s">
        <v>24</v>
      </c>
      <c r="S20" s="69" t="s">
        <v>94</v>
      </c>
      <c r="W20" s="70"/>
      <c r="X20" s="57"/>
      <c r="Y20" s="69" t="s">
        <v>95</v>
      </c>
      <c r="AC20" s="70"/>
      <c r="AD20" s="71"/>
      <c r="AE20" s="31"/>
      <c r="AF20" s="51"/>
      <c r="AG20" s="51"/>
      <c r="AH20" s="13"/>
      <c r="AI20" s="21"/>
      <c r="AJ20" s="43"/>
      <c r="AK20" s="43"/>
      <c r="AL20" s="43"/>
      <c r="AM20" s="43"/>
      <c r="AN20" s="2"/>
      <c r="AO20" s="2"/>
      <c r="AP20" s="2"/>
      <c r="AQ20" s="2"/>
      <c r="AR20" s="2"/>
      <c r="AS20" s="2"/>
      <c r="AT20" s="2"/>
      <c r="AU20" s="2"/>
      <c r="AV20" s="2"/>
    </row>
    <row r="21" spans="1:48" s="55" customFormat="1" ht="12" customHeight="1" x14ac:dyDescent="0.15">
      <c r="A21" s="135" t="s">
        <v>51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7"/>
      <c r="R21" s="58"/>
      <c r="S21" s="69" t="s">
        <v>106</v>
      </c>
      <c r="T21" s="58"/>
      <c r="U21" s="58"/>
      <c r="V21" s="58"/>
      <c r="W21" s="58"/>
      <c r="X21" s="58"/>
      <c r="Y21" s="69" t="s">
        <v>107</v>
      </c>
      <c r="Z21" s="58"/>
      <c r="AA21" s="58"/>
      <c r="AB21" s="58"/>
      <c r="AC21" s="58"/>
      <c r="AD21" s="59"/>
      <c r="AE21" s="31"/>
      <c r="AF21" s="51"/>
      <c r="AG21" s="51"/>
      <c r="AH21" s="13"/>
      <c r="AI21" s="13"/>
      <c r="AJ21" s="13"/>
      <c r="AK21" s="23"/>
      <c r="AL21" s="23"/>
      <c r="AM21" s="31"/>
      <c r="AN21" s="2"/>
      <c r="AO21" s="2"/>
      <c r="AP21" s="2"/>
      <c r="AQ21" s="2"/>
      <c r="AR21" s="2"/>
      <c r="AS21" s="2"/>
      <c r="AT21" s="2"/>
      <c r="AU21" s="2"/>
      <c r="AV21" s="2"/>
    </row>
    <row r="22" spans="1:48" s="55" customFormat="1" ht="18" customHeight="1" x14ac:dyDescent="0.15">
      <c r="A22" s="138" t="s">
        <v>96</v>
      </c>
      <c r="B22" s="139"/>
      <c r="C22" s="139"/>
      <c r="D22" s="139"/>
      <c r="E22" s="140"/>
      <c r="F22" s="141" t="s">
        <v>50</v>
      </c>
      <c r="G22" s="142"/>
      <c r="H22" s="142"/>
      <c r="I22" s="143"/>
      <c r="J22" s="141" t="s">
        <v>25</v>
      </c>
      <c r="K22" s="142"/>
      <c r="L22" s="142"/>
      <c r="M22" s="143"/>
      <c r="N22" s="141" t="s">
        <v>26</v>
      </c>
      <c r="O22" s="142"/>
      <c r="P22" s="142"/>
      <c r="Q22" s="142"/>
      <c r="R22" s="60"/>
      <c r="S22" s="144" t="s">
        <v>70</v>
      </c>
      <c r="T22" s="145"/>
      <c r="U22" s="145"/>
      <c r="V22" s="145"/>
      <c r="W22" s="146"/>
      <c r="X22" s="58"/>
      <c r="Y22" s="147" t="s">
        <v>97</v>
      </c>
      <c r="Z22" s="148"/>
      <c r="AA22" s="148"/>
      <c r="AB22" s="148"/>
      <c r="AC22" s="148"/>
      <c r="AD22" s="149"/>
      <c r="AE22" s="44"/>
      <c r="AF22" s="51"/>
      <c r="AG22" s="51"/>
      <c r="AH22" s="24"/>
      <c r="AI22" s="21"/>
      <c r="AJ22" s="22"/>
      <c r="AK22" s="22"/>
      <c r="AL22" s="22"/>
      <c r="AM22" s="22"/>
      <c r="AN22" s="22"/>
      <c r="AO22" s="22"/>
      <c r="AP22" s="22"/>
      <c r="AQ22" s="34"/>
      <c r="AR22" s="24"/>
      <c r="AS22" s="34"/>
      <c r="AT22" s="34"/>
      <c r="AU22" s="34"/>
      <c r="AV22" s="34"/>
    </row>
    <row r="23" spans="1:48" s="55" customFormat="1" ht="18" customHeight="1" x14ac:dyDescent="0.15">
      <c r="A23" s="95">
        <v>34420</v>
      </c>
      <c r="B23" s="96"/>
      <c r="C23" s="96"/>
      <c r="D23" s="97">
        <v>2361</v>
      </c>
      <c r="E23" s="98"/>
      <c r="F23" s="99">
        <v>65805</v>
      </c>
      <c r="G23" s="100"/>
      <c r="H23" s="100"/>
      <c r="I23" s="101"/>
      <c r="J23" s="99">
        <v>36741</v>
      </c>
      <c r="K23" s="100"/>
      <c r="L23" s="100"/>
      <c r="M23" s="101"/>
      <c r="N23" s="74">
        <v>36652</v>
      </c>
      <c r="O23" s="75"/>
      <c r="P23" s="75"/>
      <c r="Q23" s="75"/>
      <c r="R23" s="60"/>
      <c r="S23" s="76">
        <v>338</v>
      </c>
      <c r="T23" s="75"/>
      <c r="U23" s="75"/>
      <c r="V23" s="75"/>
      <c r="W23" s="77"/>
      <c r="X23" s="58"/>
      <c r="Y23" s="76">
        <v>6685</v>
      </c>
      <c r="Z23" s="75"/>
      <c r="AA23" s="75"/>
      <c r="AB23" s="75"/>
      <c r="AC23" s="75"/>
      <c r="AD23" s="77"/>
      <c r="AE23" s="44"/>
      <c r="AF23" s="51"/>
      <c r="AG23" s="51"/>
      <c r="AH23" s="25"/>
      <c r="AI23" s="28"/>
      <c r="AJ23" s="29"/>
      <c r="AK23" s="29"/>
      <c r="AL23" s="29"/>
      <c r="AM23" s="9"/>
      <c r="AN23" s="27"/>
      <c r="AO23" s="27"/>
      <c r="AP23" s="27"/>
      <c r="AQ23" s="45"/>
      <c r="AR23" s="26"/>
      <c r="AS23" s="45"/>
      <c r="AT23" s="45"/>
      <c r="AU23" s="45"/>
      <c r="AV23" s="45"/>
    </row>
    <row r="24" spans="1:48" s="36" customFormat="1" ht="13.5" x14ac:dyDescent="0.15">
      <c r="A24" s="72" t="s">
        <v>98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61"/>
      <c r="V24" s="48"/>
      <c r="W24" s="290" t="s">
        <v>45</v>
      </c>
      <c r="X24" s="290"/>
      <c r="Y24" s="290"/>
      <c r="Z24" s="291"/>
      <c r="AA24" s="291"/>
      <c r="AB24" s="291"/>
      <c r="AC24" s="291"/>
      <c r="AD24" s="291"/>
      <c r="AE24" s="8"/>
      <c r="AF24" s="51"/>
      <c r="AG24" s="51"/>
      <c r="AH24" s="51"/>
      <c r="AI24" s="46"/>
      <c r="AJ24" s="46"/>
      <c r="AK24" s="46"/>
      <c r="AL24" s="46"/>
      <c r="AM24" s="2"/>
    </row>
    <row r="25" spans="1:48" s="36" customFormat="1" ht="21" customHeight="1" x14ac:dyDescent="0.15">
      <c r="A25" s="70" t="s">
        <v>32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61"/>
      <c r="M25" s="57"/>
      <c r="O25" s="30" t="s">
        <v>31</v>
      </c>
      <c r="P25" s="31"/>
      <c r="Q25" s="31"/>
      <c r="R25" s="31"/>
      <c r="S25" s="31"/>
      <c r="T25" s="31"/>
      <c r="U25" s="31"/>
      <c r="V25" s="31"/>
      <c r="W25" s="292"/>
      <c r="X25" s="292"/>
      <c r="Y25" s="292"/>
      <c r="Z25" s="292"/>
      <c r="AA25" s="292"/>
      <c r="AB25" s="292"/>
      <c r="AC25" s="292"/>
      <c r="AD25" s="292"/>
      <c r="AE25" s="8"/>
      <c r="AF25" s="51"/>
      <c r="AG25" s="51"/>
      <c r="AH25" s="51"/>
      <c r="AI25" s="51"/>
    </row>
    <row r="26" spans="1:48" s="55" customFormat="1" ht="18" customHeight="1" x14ac:dyDescent="0.15">
      <c r="A26" s="267" t="s">
        <v>36</v>
      </c>
      <c r="B26" s="268"/>
      <c r="C26" s="268"/>
      <c r="D26" s="268"/>
      <c r="E26" s="269"/>
      <c r="F26" s="195" t="s">
        <v>35</v>
      </c>
      <c r="G26" s="195"/>
      <c r="H26" s="195"/>
      <c r="I26" s="195"/>
      <c r="J26" s="270" t="s">
        <v>33</v>
      </c>
      <c r="K26" s="270"/>
      <c r="L26" s="270"/>
      <c r="M26" s="271"/>
      <c r="N26" s="36"/>
      <c r="O26" s="272" t="s">
        <v>41</v>
      </c>
      <c r="P26" s="273"/>
      <c r="Q26" s="273"/>
      <c r="R26" s="273"/>
      <c r="S26" s="273"/>
      <c r="T26" s="273"/>
      <c r="U26" s="274"/>
      <c r="V26" s="14"/>
      <c r="W26" s="275" t="s">
        <v>43</v>
      </c>
      <c r="X26" s="90"/>
      <c r="Y26" s="90"/>
      <c r="Z26" s="91"/>
      <c r="AA26" s="90" t="s">
        <v>42</v>
      </c>
      <c r="AB26" s="90"/>
      <c r="AC26" s="90"/>
      <c r="AD26" s="154"/>
      <c r="AE26" s="12"/>
      <c r="AF26" s="51"/>
      <c r="AG26" s="51"/>
      <c r="AH26" s="51"/>
      <c r="AI26" s="51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</row>
    <row r="27" spans="1:48" s="55" customFormat="1" ht="18" customHeight="1" x14ac:dyDescent="0.15">
      <c r="A27" s="276">
        <v>329536</v>
      </c>
      <c r="B27" s="277"/>
      <c r="C27" s="277"/>
      <c r="D27" s="277"/>
      <c r="E27" s="278"/>
      <c r="F27" s="279">
        <v>9402</v>
      </c>
      <c r="G27" s="279"/>
      <c r="H27" s="279"/>
      <c r="I27" s="279"/>
      <c r="J27" s="279">
        <v>106676</v>
      </c>
      <c r="K27" s="279"/>
      <c r="L27" s="279"/>
      <c r="M27" s="280"/>
      <c r="N27" s="35"/>
      <c r="O27" s="276">
        <v>457</v>
      </c>
      <c r="P27" s="277"/>
      <c r="Q27" s="277"/>
      <c r="R27" s="277"/>
      <c r="S27" s="277"/>
      <c r="T27" s="277"/>
      <c r="U27" s="281"/>
      <c r="V27" s="73"/>
      <c r="W27" s="282">
        <v>6534</v>
      </c>
      <c r="X27" s="283"/>
      <c r="Y27" s="283"/>
      <c r="Z27" s="284"/>
      <c r="AA27" s="289">
        <v>1162</v>
      </c>
      <c r="AB27" s="277"/>
      <c r="AC27" s="277"/>
      <c r="AD27" s="281"/>
      <c r="AE27" s="12"/>
      <c r="AF27" s="51"/>
      <c r="AG27" s="51"/>
      <c r="AH27" s="51"/>
      <c r="AI27" s="51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</row>
    <row r="28" spans="1:48" ht="8.4499999999999993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4"/>
      <c r="O28" s="32"/>
      <c r="P28" s="64"/>
      <c r="Q28" s="64"/>
      <c r="R28" s="64"/>
      <c r="S28" s="64"/>
      <c r="T28" s="64"/>
      <c r="U28" s="64"/>
      <c r="V28" s="64"/>
      <c r="W28" s="32"/>
      <c r="X28" s="32"/>
      <c r="Y28" s="32"/>
      <c r="Z28" s="32"/>
      <c r="AA28" s="32"/>
      <c r="AB28" s="32"/>
      <c r="AC28" s="32"/>
      <c r="AD28" s="65"/>
      <c r="AE28" s="12"/>
      <c r="AF28" s="51"/>
      <c r="AG28" s="51"/>
      <c r="AH28" s="51"/>
      <c r="AI28" s="51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</row>
    <row r="29" spans="1:48" ht="19.5" customHeight="1" x14ac:dyDescent="0.15">
      <c r="A29" s="5" t="s">
        <v>65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8"/>
      <c r="N29" s="8"/>
      <c r="O29" s="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12"/>
    </row>
    <row r="30" spans="1:48" s="55" customFormat="1" ht="23.25" customHeight="1" x14ac:dyDescent="0.15">
      <c r="A30" s="117" t="s">
        <v>66</v>
      </c>
      <c r="B30" s="102"/>
      <c r="C30" s="102"/>
      <c r="D30" s="102"/>
      <c r="E30" s="102"/>
      <c r="F30" s="102"/>
      <c r="G30" s="103"/>
      <c r="H30" s="237" t="s">
        <v>67</v>
      </c>
      <c r="I30" s="238"/>
      <c r="J30" s="238"/>
      <c r="K30" s="238"/>
      <c r="L30" s="238"/>
      <c r="M30" s="238"/>
      <c r="N30" s="238"/>
      <c r="O30" s="239"/>
      <c r="P30" s="117" t="s">
        <v>68</v>
      </c>
      <c r="Q30" s="102"/>
      <c r="R30" s="102"/>
      <c r="S30" s="102"/>
      <c r="T30" s="102"/>
      <c r="U30" s="102"/>
      <c r="V30" s="103"/>
      <c r="W30" s="117" t="s">
        <v>69</v>
      </c>
      <c r="X30" s="102"/>
      <c r="Y30" s="102"/>
      <c r="Z30" s="102"/>
      <c r="AA30" s="102"/>
      <c r="AB30" s="102"/>
      <c r="AC30" s="102"/>
      <c r="AD30" s="103"/>
      <c r="AF30" s="18"/>
      <c r="AG30" s="18"/>
      <c r="AH30" s="18"/>
      <c r="AI30" s="18"/>
    </row>
    <row r="31" spans="1:48" s="55" customFormat="1" ht="18" customHeight="1" x14ac:dyDescent="0.15">
      <c r="A31" s="222" t="s">
        <v>7</v>
      </c>
      <c r="B31" s="223"/>
      <c r="C31" s="223"/>
      <c r="D31" s="224"/>
      <c r="E31" s="261">
        <v>13</v>
      </c>
      <c r="F31" s="262"/>
      <c r="G31" s="263"/>
      <c r="H31" s="240" t="s">
        <v>70</v>
      </c>
      <c r="I31" s="241"/>
      <c r="J31" s="241"/>
      <c r="K31" s="241"/>
      <c r="L31" s="241"/>
      <c r="M31" s="174">
        <v>139</v>
      </c>
      <c r="N31" s="174"/>
      <c r="O31" s="248"/>
      <c r="P31" s="222" t="s">
        <v>70</v>
      </c>
      <c r="Q31" s="223"/>
      <c r="R31" s="223"/>
      <c r="S31" s="224"/>
      <c r="T31" s="124">
        <v>117</v>
      </c>
      <c r="U31" s="125"/>
      <c r="V31" s="230"/>
      <c r="W31" s="240" t="s">
        <v>71</v>
      </c>
      <c r="X31" s="241"/>
      <c r="Y31" s="241"/>
      <c r="Z31" s="241"/>
      <c r="AA31" s="241"/>
      <c r="AB31" s="174">
        <v>4335</v>
      </c>
      <c r="AC31" s="174"/>
      <c r="AD31" s="248"/>
      <c r="AF31" s="18"/>
      <c r="AG31" s="18"/>
      <c r="AH31" s="18"/>
      <c r="AI31" s="18"/>
    </row>
    <row r="32" spans="1:48" s="55" customFormat="1" ht="9" customHeight="1" x14ac:dyDescent="0.15">
      <c r="A32" s="234"/>
      <c r="B32" s="235"/>
      <c r="C32" s="235"/>
      <c r="D32" s="236"/>
      <c r="E32" s="264"/>
      <c r="F32" s="265"/>
      <c r="G32" s="266"/>
      <c r="H32" s="222" t="s">
        <v>72</v>
      </c>
      <c r="I32" s="223"/>
      <c r="J32" s="223"/>
      <c r="K32" s="223"/>
      <c r="L32" s="224"/>
      <c r="M32" s="242">
        <v>1126</v>
      </c>
      <c r="N32" s="243"/>
      <c r="O32" s="244"/>
      <c r="P32" s="234"/>
      <c r="Q32" s="235"/>
      <c r="R32" s="235"/>
      <c r="S32" s="236"/>
      <c r="T32" s="251"/>
      <c r="U32" s="252"/>
      <c r="V32" s="253"/>
      <c r="W32" s="222" t="s">
        <v>73</v>
      </c>
      <c r="X32" s="223"/>
      <c r="Y32" s="223"/>
      <c r="Z32" s="223"/>
      <c r="AA32" s="224"/>
      <c r="AB32" s="254">
        <v>516</v>
      </c>
      <c r="AC32" s="255"/>
      <c r="AD32" s="256"/>
      <c r="AF32" s="18"/>
      <c r="AG32" s="18"/>
      <c r="AH32" s="18"/>
      <c r="AI32" s="18"/>
    </row>
    <row r="33" spans="1:39" s="55" customFormat="1" ht="9" customHeight="1" x14ac:dyDescent="0.15">
      <c r="A33" s="222" t="s">
        <v>6</v>
      </c>
      <c r="B33" s="223"/>
      <c r="C33" s="223"/>
      <c r="D33" s="224"/>
      <c r="E33" s="124">
        <v>537</v>
      </c>
      <c r="F33" s="125"/>
      <c r="G33" s="230"/>
      <c r="H33" s="234"/>
      <c r="I33" s="235"/>
      <c r="J33" s="235"/>
      <c r="K33" s="235"/>
      <c r="L33" s="236"/>
      <c r="M33" s="245"/>
      <c r="N33" s="246"/>
      <c r="O33" s="247"/>
      <c r="P33" s="222" t="s">
        <v>53</v>
      </c>
      <c r="Q33" s="223"/>
      <c r="R33" s="223"/>
      <c r="S33" s="224"/>
      <c r="T33" s="124">
        <v>2452</v>
      </c>
      <c r="U33" s="125"/>
      <c r="V33" s="230"/>
      <c r="W33" s="234"/>
      <c r="X33" s="235"/>
      <c r="Y33" s="235"/>
      <c r="Z33" s="235"/>
      <c r="AA33" s="236"/>
      <c r="AB33" s="257"/>
      <c r="AC33" s="258"/>
      <c r="AD33" s="259"/>
      <c r="AF33" s="18"/>
      <c r="AG33" s="18"/>
      <c r="AH33" s="18"/>
      <c r="AI33" s="18"/>
    </row>
    <row r="34" spans="1:39" s="55" customFormat="1" ht="18" customHeight="1" x14ac:dyDescent="0.15">
      <c r="A34" s="225"/>
      <c r="B34" s="226"/>
      <c r="C34" s="226"/>
      <c r="D34" s="227"/>
      <c r="E34" s="231"/>
      <c r="F34" s="232"/>
      <c r="G34" s="233"/>
      <c r="H34" s="228" t="s">
        <v>74</v>
      </c>
      <c r="I34" s="229"/>
      <c r="J34" s="229"/>
      <c r="K34" s="229"/>
      <c r="L34" s="229"/>
      <c r="M34" s="249">
        <v>3492</v>
      </c>
      <c r="N34" s="249"/>
      <c r="O34" s="250"/>
      <c r="P34" s="225"/>
      <c r="Q34" s="226"/>
      <c r="R34" s="226"/>
      <c r="S34" s="227"/>
      <c r="T34" s="231"/>
      <c r="U34" s="232"/>
      <c r="V34" s="233"/>
      <c r="W34" s="228" t="s">
        <v>75</v>
      </c>
      <c r="X34" s="229"/>
      <c r="Y34" s="229"/>
      <c r="Z34" s="229"/>
      <c r="AA34" s="229"/>
      <c r="AB34" s="163">
        <v>1800</v>
      </c>
      <c r="AC34" s="163"/>
      <c r="AD34" s="260"/>
      <c r="AF34" s="18"/>
      <c r="AG34" s="18"/>
      <c r="AH34" s="18"/>
      <c r="AI34" s="18"/>
    </row>
    <row r="35" spans="1:39" s="36" customFormat="1" ht="21" customHeight="1" x14ac:dyDescent="0.15">
      <c r="A35" s="49" t="s">
        <v>19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1"/>
      <c r="AF35" s="51"/>
      <c r="AG35" s="51"/>
      <c r="AH35" s="51"/>
      <c r="AI35" s="51"/>
    </row>
    <row r="36" spans="1:39" s="36" customFormat="1" ht="18" customHeight="1" x14ac:dyDescent="0.15">
      <c r="A36" s="117" t="s">
        <v>57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89"/>
      <c r="R36" s="117" t="s">
        <v>58</v>
      </c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3"/>
      <c r="AE36" s="9"/>
      <c r="AF36" s="51"/>
      <c r="AG36" s="51"/>
      <c r="AH36" s="51"/>
      <c r="AI36" s="51"/>
    </row>
    <row r="37" spans="1:39" s="36" customFormat="1" ht="18" customHeight="1" x14ac:dyDescent="0.15">
      <c r="A37" s="218" t="s">
        <v>0</v>
      </c>
      <c r="B37" s="219"/>
      <c r="C37" s="219"/>
      <c r="D37" s="219"/>
      <c r="E37" s="219" t="s">
        <v>1</v>
      </c>
      <c r="F37" s="219"/>
      <c r="G37" s="219"/>
      <c r="H37" s="219"/>
      <c r="I37" s="220" t="s">
        <v>17</v>
      </c>
      <c r="J37" s="220"/>
      <c r="K37" s="220"/>
      <c r="L37" s="220"/>
      <c r="M37" s="220"/>
      <c r="N37" s="219" t="s">
        <v>2</v>
      </c>
      <c r="O37" s="219"/>
      <c r="P37" s="219"/>
      <c r="Q37" s="221"/>
      <c r="R37" s="218" t="s">
        <v>1</v>
      </c>
      <c r="S37" s="219"/>
      <c r="T37" s="219"/>
      <c r="U37" s="219"/>
      <c r="V37" s="220" t="s">
        <v>17</v>
      </c>
      <c r="W37" s="220"/>
      <c r="X37" s="220"/>
      <c r="Y37" s="220"/>
      <c r="Z37" s="220"/>
      <c r="AA37" s="220" t="s">
        <v>2</v>
      </c>
      <c r="AB37" s="220"/>
      <c r="AC37" s="220"/>
      <c r="AD37" s="293"/>
      <c r="AE37" s="9"/>
      <c r="AF37" s="51"/>
      <c r="AG37" s="51"/>
      <c r="AH37" s="51"/>
      <c r="AI37" s="51"/>
    </row>
    <row r="38" spans="1:39" s="36" customFormat="1" ht="18" customHeight="1" x14ac:dyDescent="0.15">
      <c r="A38" s="208">
        <v>5</v>
      </c>
      <c r="B38" s="209"/>
      <c r="C38" s="209"/>
      <c r="D38" s="209"/>
      <c r="E38" s="209">
        <v>2890</v>
      </c>
      <c r="F38" s="209"/>
      <c r="G38" s="209"/>
      <c r="H38" s="209"/>
      <c r="I38" s="209">
        <v>4785</v>
      </c>
      <c r="J38" s="209"/>
      <c r="K38" s="209"/>
      <c r="L38" s="209"/>
      <c r="M38" s="209"/>
      <c r="N38" s="209">
        <v>1177</v>
      </c>
      <c r="O38" s="209"/>
      <c r="P38" s="209"/>
      <c r="Q38" s="210"/>
      <c r="R38" s="208">
        <v>190</v>
      </c>
      <c r="S38" s="209"/>
      <c r="T38" s="209"/>
      <c r="U38" s="209"/>
      <c r="V38" s="209">
        <v>8685</v>
      </c>
      <c r="W38" s="209"/>
      <c r="X38" s="209"/>
      <c r="Y38" s="209"/>
      <c r="Z38" s="209"/>
      <c r="AA38" s="209">
        <v>664</v>
      </c>
      <c r="AB38" s="209"/>
      <c r="AC38" s="209"/>
      <c r="AD38" s="294"/>
      <c r="AE38" s="9"/>
      <c r="AF38" s="51"/>
      <c r="AG38" s="51"/>
      <c r="AH38" s="51"/>
      <c r="AI38" s="51"/>
      <c r="AL38" s="287"/>
      <c r="AM38" s="287"/>
    </row>
    <row r="39" spans="1:39" s="6" customFormat="1" ht="21" customHeight="1" x14ac:dyDescent="0.15">
      <c r="A39" s="5" t="s">
        <v>27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AF39" s="20"/>
      <c r="AG39" s="20"/>
      <c r="AH39" s="20"/>
      <c r="AI39" s="20"/>
      <c r="AL39" s="288"/>
      <c r="AM39" s="288"/>
    </row>
    <row r="40" spans="1:39" ht="18.75" customHeight="1" x14ac:dyDescent="0.15">
      <c r="A40" s="211"/>
      <c r="B40" s="212"/>
      <c r="C40" s="212"/>
      <c r="D40" s="212"/>
      <c r="E40" s="212"/>
      <c r="F40" s="212"/>
      <c r="G40" s="212"/>
      <c r="H40" s="212"/>
      <c r="I40" s="212"/>
      <c r="J40" s="212"/>
      <c r="K40" s="213" t="s">
        <v>59</v>
      </c>
      <c r="L40" s="214"/>
      <c r="M40" s="213" t="s">
        <v>60</v>
      </c>
      <c r="N40" s="214"/>
      <c r="O40" s="213" t="s">
        <v>63</v>
      </c>
      <c r="P40" s="214"/>
      <c r="Q40" s="213" t="s">
        <v>64</v>
      </c>
      <c r="R40" s="214"/>
      <c r="S40" s="213" t="s">
        <v>99</v>
      </c>
      <c r="T40" s="214"/>
      <c r="U40" s="213" t="s">
        <v>100</v>
      </c>
      <c r="V40" s="214"/>
      <c r="W40" s="213" t="s">
        <v>101</v>
      </c>
      <c r="X40" s="214"/>
      <c r="Y40" s="213" t="s">
        <v>102</v>
      </c>
      <c r="Z40" s="214"/>
      <c r="AA40" s="213" t="s">
        <v>103</v>
      </c>
      <c r="AB40" s="214"/>
      <c r="AC40" s="213" t="s">
        <v>104</v>
      </c>
      <c r="AD40" s="214"/>
    </row>
    <row r="41" spans="1:39" ht="18.75" customHeight="1" x14ac:dyDescent="0.15">
      <c r="A41" s="199" t="s">
        <v>28</v>
      </c>
      <c r="B41" s="200"/>
      <c r="C41" s="200"/>
      <c r="D41" s="200"/>
      <c r="E41" s="200"/>
      <c r="F41" s="201" t="s">
        <v>61</v>
      </c>
      <c r="G41" s="201"/>
      <c r="H41" s="201"/>
      <c r="I41" s="201"/>
      <c r="J41" s="201"/>
      <c r="K41" s="197">
        <v>2539</v>
      </c>
      <c r="L41" s="198"/>
      <c r="M41" s="197">
        <v>2565</v>
      </c>
      <c r="N41" s="198"/>
      <c r="O41" s="197">
        <v>2510</v>
      </c>
      <c r="P41" s="198"/>
      <c r="Q41" s="197">
        <v>2583</v>
      </c>
      <c r="R41" s="198"/>
      <c r="S41" s="215">
        <v>2605</v>
      </c>
      <c r="T41" s="216"/>
      <c r="U41" s="215">
        <v>2380</v>
      </c>
      <c r="V41" s="216"/>
      <c r="W41" s="215">
        <v>2472</v>
      </c>
      <c r="X41" s="217"/>
      <c r="Y41" s="215">
        <v>2478</v>
      </c>
      <c r="Z41" s="217"/>
      <c r="AA41" s="215">
        <v>2509</v>
      </c>
      <c r="AB41" s="217"/>
      <c r="AC41" s="215">
        <v>2419</v>
      </c>
      <c r="AD41" s="217"/>
    </row>
    <row r="42" spans="1:39" ht="18.75" customHeight="1" x14ac:dyDescent="0.15">
      <c r="A42" s="199" t="s">
        <v>62</v>
      </c>
      <c r="B42" s="200"/>
      <c r="C42" s="200"/>
      <c r="D42" s="200"/>
      <c r="E42" s="200"/>
      <c r="F42" s="201" t="s">
        <v>29</v>
      </c>
      <c r="G42" s="201"/>
      <c r="H42" s="201"/>
      <c r="I42" s="201"/>
      <c r="J42" s="201"/>
      <c r="K42" s="197">
        <v>4201</v>
      </c>
      <c r="L42" s="198"/>
      <c r="M42" s="197">
        <v>4611</v>
      </c>
      <c r="N42" s="198"/>
      <c r="O42" s="197">
        <v>5028</v>
      </c>
      <c r="P42" s="198"/>
      <c r="Q42" s="197">
        <v>5142</v>
      </c>
      <c r="R42" s="198"/>
      <c r="S42" s="197">
        <v>4854</v>
      </c>
      <c r="T42" s="198"/>
      <c r="U42" s="197">
        <v>1776</v>
      </c>
      <c r="V42" s="198"/>
      <c r="W42" s="197">
        <v>2653</v>
      </c>
      <c r="X42" s="198"/>
      <c r="Y42" s="197">
        <v>3238</v>
      </c>
      <c r="Z42" s="198"/>
      <c r="AA42" s="197">
        <v>3501</v>
      </c>
      <c r="AB42" s="198"/>
      <c r="AC42" s="197">
        <v>3587</v>
      </c>
      <c r="AD42" s="198"/>
    </row>
    <row r="43" spans="1:39" ht="18.75" customHeight="1" x14ac:dyDescent="0.15">
      <c r="A43" s="200"/>
      <c r="B43" s="200"/>
      <c r="C43" s="200"/>
      <c r="D43" s="200"/>
      <c r="E43" s="200"/>
      <c r="F43" s="201" t="s">
        <v>30</v>
      </c>
      <c r="G43" s="201"/>
      <c r="H43" s="201"/>
      <c r="I43" s="201"/>
      <c r="J43" s="201"/>
      <c r="K43" s="197">
        <v>129513</v>
      </c>
      <c r="L43" s="198"/>
      <c r="M43" s="197">
        <v>137308</v>
      </c>
      <c r="N43" s="198"/>
      <c r="O43" s="197">
        <v>141574</v>
      </c>
      <c r="P43" s="198"/>
      <c r="Q43" s="197">
        <v>142509</v>
      </c>
      <c r="R43" s="198"/>
      <c r="S43" s="197">
        <v>122144</v>
      </c>
      <c r="T43" s="198"/>
      <c r="U43" s="197">
        <v>24118</v>
      </c>
      <c r="V43" s="198"/>
      <c r="W43" s="197">
        <v>27332</v>
      </c>
      <c r="X43" s="198"/>
      <c r="Y43" s="197">
        <v>39224</v>
      </c>
      <c r="Z43" s="198"/>
      <c r="AA43" s="197">
        <v>48145</v>
      </c>
      <c r="AB43" s="198"/>
      <c r="AC43" s="197">
        <v>64836</v>
      </c>
      <c r="AD43" s="198"/>
    </row>
    <row r="44" spans="1:39" ht="9" customHeight="1" x14ac:dyDescent="0.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14"/>
    </row>
    <row r="45" spans="1:39" s="6" customFormat="1" ht="19.5" customHeight="1" x14ac:dyDescent="0.15">
      <c r="A45" s="5" t="s">
        <v>8</v>
      </c>
      <c r="S45" s="6" t="s">
        <v>12</v>
      </c>
      <c r="AF45" s="20"/>
      <c r="AG45" s="20"/>
      <c r="AH45" s="20"/>
      <c r="AI45" s="20"/>
    </row>
    <row r="46" spans="1:39" s="36" customFormat="1" ht="18" customHeight="1" x14ac:dyDescent="0.15">
      <c r="A46" s="6" t="s">
        <v>21</v>
      </c>
      <c r="Q46" s="2"/>
      <c r="R46" s="2"/>
      <c r="S46" s="177"/>
      <c r="T46" s="102"/>
      <c r="U46" s="102"/>
      <c r="V46" s="102"/>
      <c r="W46" s="160" t="s">
        <v>10</v>
      </c>
      <c r="X46" s="102"/>
      <c r="Y46" s="102"/>
      <c r="Z46" s="102"/>
      <c r="AA46" s="160" t="s">
        <v>11</v>
      </c>
      <c r="AB46" s="102"/>
      <c r="AC46" s="102"/>
      <c r="AD46" s="103"/>
      <c r="AE46" s="1"/>
      <c r="AF46" s="51"/>
      <c r="AG46" s="51"/>
      <c r="AH46" s="51"/>
      <c r="AI46" s="51"/>
    </row>
    <row r="47" spans="1:39" s="36" customFormat="1" ht="18" customHeight="1" x14ac:dyDescent="0.15">
      <c r="A47" s="202" t="s">
        <v>9</v>
      </c>
      <c r="B47" s="90"/>
      <c r="C47" s="90"/>
      <c r="D47" s="90"/>
      <c r="E47" s="91"/>
      <c r="F47" s="160" t="s">
        <v>23</v>
      </c>
      <c r="G47" s="102"/>
      <c r="H47" s="102"/>
      <c r="I47" s="102"/>
      <c r="J47" s="102"/>
      <c r="K47" s="178" t="s">
        <v>18</v>
      </c>
      <c r="L47" s="145"/>
      <c r="M47" s="145"/>
      <c r="N47" s="203"/>
      <c r="O47" s="203"/>
      <c r="P47" s="204"/>
      <c r="Q47" s="1"/>
      <c r="R47" s="1"/>
      <c r="S47" s="205" t="s">
        <v>13</v>
      </c>
      <c r="T47" s="206"/>
      <c r="U47" s="206"/>
      <c r="V47" s="207"/>
      <c r="W47" s="174">
        <f>65303+15882+120</f>
        <v>81305</v>
      </c>
      <c r="X47" s="174"/>
      <c r="Y47" s="174"/>
      <c r="Z47" s="174"/>
      <c r="AA47" s="175">
        <f>ROUND(W47/307,1)</f>
        <v>264.8</v>
      </c>
      <c r="AB47" s="175"/>
      <c r="AC47" s="175"/>
      <c r="AD47" s="176"/>
      <c r="AE47" s="15"/>
      <c r="AF47" s="51"/>
      <c r="AG47" s="51"/>
      <c r="AH47" s="51"/>
      <c r="AI47" s="51"/>
    </row>
    <row r="48" spans="1:39" s="36" customFormat="1" ht="18" customHeight="1" x14ac:dyDescent="0.15">
      <c r="A48" s="187">
        <v>183</v>
      </c>
      <c r="B48" s="188"/>
      <c r="C48" s="188"/>
      <c r="D48" s="188"/>
      <c r="E48" s="188"/>
      <c r="F48" s="188">
        <v>981</v>
      </c>
      <c r="G48" s="188"/>
      <c r="H48" s="188"/>
      <c r="I48" s="188"/>
      <c r="J48" s="188"/>
      <c r="K48" s="189">
        <v>786</v>
      </c>
      <c r="L48" s="189"/>
      <c r="M48" s="189"/>
      <c r="N48" s="189"/>
      <c r="O48" s="189"/>
      <c r="P48" s="190"/>
      <c r="Q48" s="3"/>
      <c r="R48" s="3"/>
      <c r="S48" s="191" t="s">
        <v>14</v>
      </c>
      <c r="T48" s="192"/>
      <c r="U48" s="192"/>
      <c r="V48" s="193"/>
      <c r="W48" s="163">
        <f>156907+33309+960</f>
        <v>191176</v>
      </c>
      <c r="X48" s="163"/>
      <c r="Y48" s="163"/>
      <c r="Z48" s="163"/>
      <c r="AA48" s="164">
        <f>ROUND(W48/307,1)</f>
        <v>622.70000000000005</v>
      </c>
      <c r="AB48" s="164"/>
      <c r="AC48" s="164"/>
      <c r="AD48" s="165"/>
      <c r="AE48" s="15"/>
      <c r="AF48" s="51"/>
      <c r="AG48" s="51"/>
      <c r="AH48" s="51"/>
      <c r="AI48" s="51"/>
    </row>
    <row r="49" spans="1:35" s="36" customFormat="1" ht="18" customHeight="1" x14ac:dyDescent="0.15">
      <c r="A49" s="6" t="s">
        <v>52</v>
      </c>
      <c r="P49" s="47"/>
      <c r="Q49" s="3"/>
      <c r="R49" s="3"/>
      <c r="S49" s="7" t="s">
        <v>34</v>
      </c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F49" s="51"/>
      <c r="AG49" s="51"/>
      <c r="AH49" s="51"/>
      <c r="AI49" s="51"/>
    </row>
    <row r="50" spans="1:35" s="36" customFormat="1" ht="18" customHeight="1" x14ac:dyDescent="0.15">
      <c r="A50" s="177"/>
      <c r="B50" s="102"/>
      <c r="C50" s="102"/>
      <c r="D50" s="102"/>
      <c r="E50" s="102"/>
      <c r="F50" s="102"/>
      <c r="G50" s="160" t="s">
        <v>53</v>
      </c>
      <c r="H50" s="102"/>
      <c r="I50" s="102"/>
      <c r="J50" s="102"/>
      <c r="K50" s="102"/>
      <c r="L50" s="160" t="s">
        <v>54</v>
      </c>
      <c r="M50" s="102"/>
      <c r="N50" s="102"/>
      <c r="O50" s="102"/>
      <c r="P50" s="103"/>
      <c r="Q50" s="2"/>
      <c r="R50" s="2"/>
      <c r="S50" s="177" t="s">
        <v>15</v>
      </c>
      <c r="T50" s="102"/>
      <c r="U50" s="102"/>
      <c r="V50" s="102"/>
      <c r="W50" s="102"/>
      <c r="X50" s="102"/>
      <c r="Y50" s="194" t="s">
        <v>11</v>
      </c>
      <c r="Z50" s="195"/>
      <c r="AA50" s="195"/>
      <c r="AB50" s="195"/>
      <c r="AC50" s="195"/>
      <c r="AD50" s="196"/>
      <c r="AE50" s="3"/>
      <c r="AH50" s="51"/>
      <c r="AI50" s="51"/>
    </row>
    <row r="51" spans="1:35" s="36" customFormat="1" ht="18" customHeight="1" x14ac:dyDescent="0.15">
      <c r="A51" s="172" t="s">
        <v>79</v>
      </c>
      <c r="B51" s="173"/>
      <c r="C51" s="173"/>
      <c r="D51" s="173"/>
      <c r="E51" s="173"/>
      <c r="F51" s="173"/>
      <c r="G51" s="174">
        <v>3431</v>
      </c>
      <c r="H51" s="174"/>
      <c r="I51" s="174"/>
      <c r="J51" s="174"/>
      <c r="K51" s="174"/>
      <c r="L51" s="175">
        <f>ROUND(G51/329,1)</f>
        <v>10.4</v>
      </c>
      <c r="M51" s="175"/>
      <c r="N51" s="175"/>
      <c r="O51" s="175"/>
      <c r="P51" s="176"/>
      <c r="Q51" s="1"/>
      <c r="R51" s="1"/>
      <c r="S51" s="179">
        <v>1003316</v>
      </c>
      <c r="T51" s="180"/>
      <c r="U51" s="180"/>
      <c r="V51" s="180"/>
      <c r="W51" s="181">
        <v>99.2</v>
      </c>
      <c r="X51" s="182"/>
      <c r="Y51" s="183">
        <f>ROUND(S51/307,1)</f>
        <v>3268.1</v>
      </c>
      <c r="Z51" s="184"/>
      <c r="AA51" s="184"/>
      <c r="AB51" s="185">
        <v>106.3</v>
      </c>
      <c r="AC51" s="185"/>
      <c r="AD51" s="186"/>
      <c r="AE51" s="16"/>
      <c r="AH51" s="51"/>
      <c r="AI51" s="51"/>
    </row>
    <row r="52" spans="1:35" s="36" customFormat="1" ht="18" customHeight="1" x14ac:dyDescent="0.15">
      <c r="A52" s="172" t="s">
        <v>78</v>
      </c>
      <c r="B52" s="173"/>
      <c r="C52" s="173"/>
      <c r="D52" s="173"/>
      <c r="E52" s="173"/>
      <c r="F52" s="173"/>
      <c r="G52" s="174">
        <v>69</v>
      </c>
      <c r="H52" s="174"/>
      <c r="I52" s="174"/>
      <c r="J52" s="174"/>
      <c r="K52" s="174"/>
      <c r="L52" s="175">
        <f>ROUND(G52/329,1)</f>
        <v>0.2</v>
      </c>
      <c r="M52" s="175"/>
      <c r="N52" s="175"/>
      <c r="O52" s="175"/>
      <c r="P52" s="176"/>
      <c r="Q52" s="33"/>
      <c r="R52" s="34"/>
      <c r="S52" s="7" t="s">
        <v>16</v>
      </c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F52" s="51"/>
      <c r="AG52" s="51"/>
      <c r="AH52" s="51"/>
      <c r="AI52" s="51"/>
    </row>
    <row r="53" spans="1:35" s="36" customFormat="1" ht="18" customHeight="1" x14ac:dyDescent="0.15">
      <c r="A53" s="161" t="s">
        <v>56</v>
      </c>
      <c r="B53" s="162"/>
      <c r="C53" s="162"/>
      <c r="D53" s="162"/>
      <c r="E53" s="162"/>
      <c r="F53" s="162"/>
      <c r="G53" s="163">
        <f>SUM(G51:K52)</f>
        <v>3500</v>
      </c>
      <c r="H53" s="163"/>
      <c r="I53" s="163"/>
      <c r="J53" s="163"/>
      <c r="K53" s="163"/>
      <c r="L53" s="164">
        <f>ROUND(G53/329,1)</f>
        <v>10.6</v>
      </c>
      <c r="M53" s="164"/>
      <c r="N53" s="164"/>
      <c r="O53" s="164"/>
      <c r="P53" s="165"/>
      <c r="Q53" s="2"/>
      <c r="R53" s="2"/>
      <c r="S53" s="177" t="s">
        <v>55</v>
      </c>
      <c r="T53" s="102"/>
      <c r="U53" s="102"/>
      <c r="V53" s="160" t="s">
        <v>3</v>
      </c>
      <c r="W53" s="102"/>
      <c r="X53" s="102"/>
      <c r="Y53" s="178" t="s">
        <v>4</v>
      </c>
      <c r="Z53" s="145"/>
      <c r="AA53" s="145"/>
      <c r="AB53" s="160" t="s">
        <v>5</v>
      </c>
      <c r="AC53" s="102"/>
      <c r="AD53" s="103"/>
      <c r="AE53" s="1"/>
      <c r="AF53" s="51"/>
      <c r="AG53" s="51"/>
      <c r="AH53" s="51"/>
      <c r="AI53" s="51"/>
    </row>
    <row r="54" spans="1:35" s="36" customFormat="1" ht="18" customHeight="1" x14ac:dyDescent="0.15">
      <c r="A54" s="37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1"/>
      <c r="R54" s="1"/>
      <c r="S54" s="166">
        <v>753</v>
      </c>
      <c r="T54" s="167"/>
      <c r="U54" s="167"/>
      <c r="V54" s="167">
        <v>65</v>
      </c>
      <c r="W54" s="167"/>
      <c r="X54" s="167"/>
      <c r="Y54" s="168">
        <v>45</v>
      </c>
      <c r="Z54" s="168"/>
      <c r="AA54" s="168"/>
      <c r="AB54" s="169">
        <v>863</v>
      </c>
      <c r="AC54" s="170"/>
      <c r="AD54" s="171"/>
      <c r="AE54" s="17"/>
      <c r="AF54" s="51"/>
      <c r="AG54" s="51"/>
      <c r="AH54" s="51"/>
      <c r="AI54" s="51"/>
    </row>
    <row r="55" spans="1:35" s="6" customFormat="1" ht="10.15" customHeight="1" x14ac:dyDescent="0.15">
      <c r="A55" s="38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AD55" s="39"/>
      <c r="AF55" s="20"/>
      <c r="AG55" s="20"/>
      <c r="AH55" s="20"/>
      <c r="AI55" s="20"/>
    </row>
    <row r="56" spans="1:35" ht="18.75" customHeight="1" x14ac:dyDescent="0.15"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40"/>
    </row>
  </sheetData>
  <mergeCells count="231">
    <mergeCell ref="AC43:AD43"/>
    <mergeCell ref="AC42:AD42"/>
    <mergeCell ref="AC41:AD41"/>
    <mergeCell ref="Y4:AD4"/>
    <mergeCell ref="Y5:AD5"/>
    <mergeCell ref="AL38:AM38"/>
    <mergeCell ref="AL39:AM39"/>
    <mergeCell ref="U40:V40"/>
    <mergeCell ref="W40:X40"/>
    <mergeCell ref="Y40:Z40"/>
    <mergeCell ref="AA40:AB40"/>
    <mergeCell ref="AC40:AD40"/>
    <mergeCell ref="AA27:AD27"/>
    <mergeCell ref="W24:AD25"/>
    <mergeCell ref="W31:AA31"/>
    <mergeCell ref="AA37:AD37"/>
    <mergeCell ref="AA38:AD38"/>
    <mergeCell ref="AA41:AB41"/>
    <mergeCell ref="Y7:AD7"/>
    <mergeCell ref="W43:X43"/>
    <mergeCell ref="S5:X5"/>
    <mergeCell ref="S6:X6"/>
    <mergeCell ref="Y6:AD6"/>
    <mergeCell ref="U41:V41"/>
    <mergeCell ref="A26:E26"/>
    <mergeCell ref="F26:I26"/>
    <mergeCell ref="J26:M26"/>
    <mergeCell ref="O26:U26"/>
    <mergeCell ref="W26:Z26"/>
    <mergeCell ref="AA26:AD26"/>
    <mergeCell ref="A27:E27"/>
    <mergeCell ref="F27:I27"/>
    <mergeCell ref="J27:M27"/>
    <mergeCell ref="O27:U27"/>
    <mergeCell ref="W27:Z27"/>
    <mergeCell ref="A33:D34"/>
    <mergeCell ref="P33:S34"/>
    <mergeCell ref="H34:L34"/>
    <mergeCell ref="E33:G34"/>
    <mergeCell ref="H32:L33"/>
    <mergeCell ref="W32:AA33"/>
    <mergeCell ref="A30:G30"/>
    <mergeCell ref="H30:O30"/>
    <mergeCell ref="P30:V30"/>
    <mergeCell ref="W30:AD30"/>
    <mergeCell ref="A31:D32"/>
    <mergeCell ref="H31:L31"/>
    <mergeCell ref="P31:S32"/>
    <mergeCell ref="M32:O33"/>
    <mergeCell ref="M31:O31"/>
    <mergeCell ref="M34:O34"/>
    <mergeCell ref="T31:V32"/>
    <mergeCell ref="T33:V34"/>
    <mergeCell ref="AB31:AD31"/>
    <mergeCell ref="AB32:AD33"/>
    <mergeCell ref="AB34:AD34"/>
    <mergeCell ref="W34:AA34"/>
    <mergeCell ref="E31:G32"/>
    <mergeCell ref="W41:X41"/>
    <mergeCell ref="Y41:Z41"/>
    <mergeCell ref="A36:Q36"/>
    <mergeCell ref="R36:AD36"/>
    <mergeCell ref="A37:D37"/>
    <mergeCell ref="E37:H37"/>
    <mergeCell ref="I37:M37"/>
    <mergeCell ref="N37:Q37"/>
    <mergeCell ref="R37:U37"/>
    <mergeCell ref="V37:Z37"/>
    <mergeCell ref="A47:E47"/>
    <mergeCell ref="F47:J47"/>
    <mergeCell ref="K47:P47"/>
    <mergeCell ref="S47:V47"/>
    <mergeCell ref="W47:Z47"/>
    <mergeCell ref="A38:D38"/>
    <mergeCell ref="E38:H38"/>
    <mergeCell ref="I38:M38"/>
    <mergeCell ref="N38:Q38"/>
    <mergeCell ref="R38:U38"/>
    <mergeCell ref="V38:Z38"/>
    <mergeCell ref="A41:E41"/>
    <mergeCell ref="F41:J41"/>
    <mergeCell ref="K41:L41"/>
    <mergeCell ref="M41:N41"/>
    <mergeCell ref="O41:P41"/>
    <mergeCell ref="A40:J40"/>
    <mergeCell ref="K40:L40"/>
    <mergeCell ref="M40:N40"/>
    <mergeCell ref="O40:P40"/>
    <mergeCell ref="Q40:R40"/>
    <mergeCell ref="S40:T40"/>
    <mergeCell ref="Q41:R41"/>
    <mergeCell ref="S41:T41"/>
    <mergeCell ref="AA47:AD47"/>
    <mergeCell ref="Y43:Z43"/>
    <mergeCell ref="AA43:AB43"/>
    <mergeCell ref="S46:V46"/>
    <mergeCell ref="W46:Z46"/>
    <mergeCell ref="AA46:AD46"/>
    <mergeCell ref="A42:E43"/>
    <mergeCell ref="Y42:Z42"/>
    <mergeCell ref="AA42:AB42"/>
    <mergeCell ref="F43:J43"/>
    <mergeCell ref="K43:L43"/>
    <mergeCell ref="M43:N43"/>
    <mergeCell ref="O43:P43"/>
    <mergeCell ref="Q43:R43"/>
    <mergeCell ref="S43:T43"/>
    <mergeCell ref="U43:V43"/>
    <mergeCell ref="F42:J42"/>
    <mergeCell ref="K42:L42"/>
    <mergeCell ref="M42:N42"/>
    <mergeCell ref="O42:P42"/>
    <mergeCell ref="Q42:R42"/>
    <mergeCell ref="S42:T42"/>
    <mergeCell ref="U42:V42"/>
    <mergeCell ref="W42:X42"/>
    <mergeCell ref="A51:F51"/>
    <mergeCell ref="G51:K51"/>
    <mergeCell ref="L51:P51"/>
    <mergeCell ref="S51:V51"/>
    <mergeCell ref="W51:X51"/>
    <mergeCell ref="Y51:AA51"/>
    <mergeCell ref="AB51:AD51"/>
    <mergeCell ref="A48:E48"/>
    <mergeCell ref="F48:J48"/>
    <mergeCell ref="K48:P48"/>
    <mergeCell ref="S48:V48"/>
    <mergeCell ref="W48:Z48"/>
    <mergeCell ref="AA48:AD48"/>
    <mergeCell ref="A50:F50"/>
    <mergeCell ref="G50:K50"/>
    <mergeCell ref="L50:P50"/>
    <mergeCell ref="S50:X50"/>
    <mergeCell ref="Y50:AD50"/>
    <mergeCell ref="AB53:AD53"/>
    <mergeCell ref="A53:F53"/>
    <mergeCell ref="G53:K53"/>
    <mergeCell ref="L53:P53"/>
    <mergeCell ref="S54:U54"/>
    <mergeCell ref="V54:X54"/>
    <mergeCell ref="Y54:AA54"/>
    <mergeCell ref="AB54:AD54"/>
    <mergeCell ref="A52:F52"/>
    <mergeCell ref="G52:K52"/>
    <mergeCell ref="L52:P52"/>
    <mergeCell ref="S53:U53"/>
    <mergeCell ref="V53:X53"/>
    <mergeCell ref="Y53:AA53"/>
    <mergeCell ref="Y2:AD2"/>
    <mergeCell ref="Y3:AD3"/>
    <mergeCell ref="A21:Q21"/>
    <mergeCell ref="A22:E22"/>
    <mergeCell ref="F22:I22"/>
    <mergeCell ref="J22:M22"/>
    <mergeCell ref="N22:Q22"/>
    <mergeCell ref="S22:W22"/>
    <mergeCell ref="Y22:AD22"/>
    <mergeCell ref="A19:E19"/>
    <mergeCell ref="F19:I19"/>
    <mergeCell ref="J19:M19"/>
    <mergeCell ref="N19:Q19"/>
    <mergeCell ref="R19:U19"/>
    <mergeCell ref="V19:Y19"/>
    <mergeCell ref="Z19:AD19"/>
    <mergeCell ref="A18:E18"/>
    <mergeCell ref="Z18:AD18"/>
    <mergeCell ref="A15:F15"/>
    <mergeCell ref="G15:L15"/>
    <mergeCell ref="M15:R15"/>
    <mergeCell ref="S15:X15"/>
    <mergeCell ref="G6:L6"/>
    <mergeCell ref="M6:R6"/>
    <mergeCell ref="M7:R7"/>
    <mergeCell ref="G7:L7"/>
    <mergeCell ref="S7:X7"/>
    <mergeCell ref="A2:F2"/>
    <mergeCell ref="A3:F3"/>
    <mergeCell ref="A4:F4"/>
    <mergeCell ref="A5:F5"/>
    <mergeCell ref="A7:F7"/>
    <mergeCell ref="A6:F6"/>
    <mergeCell ref="G2:L2"/>
    <mergeCell ref="M2:R2"/>
    <mergeCell ref="S2:X2"/>
    <mergeCell ref="G3:L3"/>
    <mergeCell ref="M3:R3"/>
    <mergeCell ref="S3:X3"/>
    <mergeCell ref="G4:L4"/>
    <mergeCell ref="M4:R4"/>
    <mergeCell ref="S4:X4"/>
    <mergeCell ref="G5:L5"/>
    <mergeCell ref="M5:R5"/>
    <mergeCell ref="A9:F9"/>
    <mergeCell ref="G9:L9"/>
    <mergeCell ref="M9:R9"/>
    <mergeCell ref="S9:X9"/>
    <mergeCell ref="Y9:AD9"/>
    <mergeCell ref="A10:F10"/>
    <mergeCell ref="G10:L10"/>
    <mergeCell ref="M10:R10"/>
    <mergeCell ref="S10:X10"/>
    <mergeCell ref="Y10:AD10"/>
    <mergeCell ref="A11:F11"/>
    <mergeCell ref="G11:L11"/>
    <mergeCell ref="M11:R11"/>
    <mergeCell ref="S11:X11"/>
    <mergeCell ref="Y11:AD11"/>
    <mergeCell ref="N23:Q23"/>
    <mergeCell ref="S23:W23"/>
    <mergeCell ref="Y23:AD23"/>
    <mergeCell ref="A12:F12"/>
    <mergeCell ref="G12:L12"/>
    <mergeCell ref="M12:R12"/>
    <mergeCell ref="S12:X12"/>
    <mergeCell ref="Y12:AD12"/>
    <mergeCell ref="A13:AD13"/>
    <mergeCell ref="F18:I18"/>
    <mergeCell ref="J18:M18"/>
    <mergeCell ref="N18:Q18"/>
    <mergeCell ref="R18:U18"/>
    <mergeCell ref="V18:Y18"/>
    <mergeCell ref="A23:C23"/>
    <mergeCell ref="D23:E23"/>
    <mergeCell ref="F23:I23"/>
    <mergeCell ref="J23:M23"/>
    <mergeCell ref="Y15:AD15"/>
    <mergeCell ref="A16:F16"/>
    <mergeCell ref="G16:L16"/>
    <mergeCell ref="M16:R16"/>
    <mergeCell ref="S16:X16"/>
    <mergeCell ref="Y16:AD16"/>
  </mergeCells>
  <phoneticPr fontId="2"/>
  <pageMargins left="0.43307086614173229" right="0.19685039370078741" top="0.39370078740157483" bottom="0.39370078740157483" header="0.31496062992125984" footer="0.19685039370078741"/>
  <pageSetup paperSize="9" scale="89" firstPageNumber="12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2025-08-13T03:57:07Z</dcterms:created>
  <dcterms:modified xsi:type="dcterms:W3CDTF">2025-08-13T03:58:47Z</dcterms:modified>
</cp:coreProperties>
</file>