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020393\Desktop\"/>
    </mc:Choice>
  </mc:AlternateContent>
  <bookViews>
    <workbookView xWindow="0" yWindow="0" windowWidth="20490" windowHeight="7530" tabRatio="624"/>
  </bookViews>
  <sheets>
    <sheet name="H30" sheetId="18" r:id="rId1"/>
  </sheets>
  <definedNames>
    <definedName name="_xlnm.Print_Area" localSheetId="0">'H30'!$A$1:$AD$49</definedName>
  </definedNames>
  <calcPr calcId="162913"/>
</workbook>
</file>

<file path=xl/calcChain.xml><?xml version="1.0" encoding="utf-8"?>
<calcChain xmlns="http://schemas.openxmlformats.org/spreadsheetml/2006/main">
  <c r="G49" i="18" l="1"/>
  <c r="L49" i="18" s="1"/>
  <c r="L48" i="18"/>
  <c r="Y46" i="18" l="1"/>
  <c r="L47" i="18" l="1"/>
  <c r="AB46" i="18"/>
  <c r="W46" i="18"/>
  <c r="L46" i="18"/>
  <c r="AA43" i="18"/>
  <c r="AA42" i="18"/>
  <c r="Y8" i="18" l="1"/>
  <c r="S8" i="18"/>
  <c r="M8" i="18"/>
  <c r="G3" i="18"/>
  <c r="G8" i="18" s="1"/>
</calcChain>
</file>

<file path=xl/comments1.xml><?xml version="1.0" encoding="utf-8"?>
<comments xmlns="http://schemas.openxmlformats.org/spreadsheetml/2006/main">
  <authors>
    <author>上嶋　優子</author>
  </authors>
  <commentList>
    <comment ref="S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H30年度分は、全館利用統計の音声応答の項目を記載H29までは
「時間帯別利用件数一覧表」より。
全延長＋個別延長＋タイトル付き全延長を足した数字
</t>
        </r>
      </text>
    </comment>
  </commentList>
</comments>
</file>

<file path=xl/sharedStrings.xml><?xml version="1.0" encoding="utf-8"?>
<sst xmlns="http://schemas.openxmlformats.org/spreadsheetml/2006/main" count="113" uniqueCount="108">
  <si>
    <t>国会</t>
    <rPh sb="0" eb="2">
      <t>コッカイ</t>
    </rPh>
    <phoneticPr fontId="2"/>
  </si>
  <si>
    <t>府立</t>
    <rPh sb="0" eb="2">
      <t>フリツ</t>
    </rPh>
    <phoneticPr fontId="2"/>
  </si>
  <si>
    <t>その他</t>
    <rPh sb="2" eb="3">
      <t>タ</t>
    </rPh>
    <phoneticPr fontId="2"/>
  </si>
  <si>
    <t>電話・FAX</t>
    <rPh sb="0" eb="2">
      <t>デンワ</t>
    </rPh>
    <phoneticPr fontId="2"/>
  </si>
  <si>
    <t>来館など</t>
    <rPh sb="0" eb="2">
      <t>ライカン</t>
    </rPh>
    <phoneticPr fontId="2"/>
  </si>
  <si>
    <t>合計</t>
    <rPh sb="0" eb="2">
      <t>ゴウケイ</t>
    </rPh>
    <phoneticPr fontId="2"/>
  </si>
  <si>
    <t>■商用データベース利用統計</t>
  </si>
  <si>
    <t>利用件数</t>
    <rPh sb="0" eb="2">
      <t>リヨウ</t>
    </rPh>
    <rPh sb="2" eb="4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</si>
  <si>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</si>
  <si>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■中央図書館事業</t>
  </si>
  <si>
    <t>出納件数</t>
    <rPh sb="0" eb="2">
      <t>スイトウ</t>
    </rPh>
    <rPh sb="2" eb="4">
      <t>ケンスウ</t>
    </rPh>
    <phoneticPr fontId="2"/>
  </si>
  <si>
    <t>出　納</t>
    <rPh sb="0" eb="1">
      <t>デ</t>
    </rPh>
    <rPh sb="2" eb="3">
      <t>オサム</t>
    </rPh>
    <phoneticPr fontId="2"/>
  </si>
  <si>
    <t>一日平均</t>
    <rPh sb="0" eb="2">
      <t>イチニチ</t>
    </rPh>
    <rPh sb="2" eb="4">
      <t>ヘイキン</t>
    </rPh>
    <phoneticPr fontId="2"/>
  </si>
  <si>
    <t>書庫出納</t>
  </si>
  <si>
    <t>件　数</t>
    <rPh sb="0" eb="1">
      <t>ケン</t>
    </rPh>
    <rPh sb="2" eb="3">
      <t>カズ</t>
    </rPh>
    <phoneticPr fontId="2"/>
  </si>
  <si>
    <t>冊　数</t>
    <rPh sb="0" eb="1">
      <t>サツ</t>
    </rPh>
    <rPh sb="2" eb="3">
      <t>カズ</t>
    </rPh>
    <phoneticPr fontId="2"/>
  </si>
  <si>
    <t>　　入館者数</t>
    <rPh sb="2" eb="5">
      <t>ニュウカンシャ</t>
    </rPh>
    <rPh sb="5" eb="6">
      <t>スウ</t>
    </rPh>
    <phoneticPr fontId="2"/>
  </si>
  <si>
    <t>行政支援調査相談受付件数(本市職員向け)</t>
    <rPh sb="4" eb="6">
      <t>チョウサ</t>
    </rPh>
    <rPh sb="6" eb="8">
      <t>ソウダン</t>
    </rPh>
    <rPh sb="8" eb="10">
      <t>ウケツケ</t>
    </rPh>
    <rPh sb="13" eb="14">
      <t>ホン</t>
    </rPh>
    <rPh sb="14" eb="17">
      <t>シショクイン</t>
    </rPh>
    <rPh sb="17" eb="18">
      <t>ム</t>
    </rPh>
    <phoneticPr fontId="2"/>
  </si>
  <si>
    <t>府内市町村</t>
    <rPh sb="0" eb="1">
      <t>フ</t>
    </rPh>
    <rPh sb="1" eb="2">
      <t>ナイ</t>
    </rPh>
    <rPh sb="2" eb="5">
      <t>シチョウソン</t>
    </rPh>
    <phoneticPr fontId="2"/>
  </si>
  <si>
    <r>
      <t>複写枚数</t>
    </r>
    <r>
      <rPr>
        <sz val="8"/>
        <rFont val="ＭＳ Ｐゴシック"/>
        <family val="3"/>
        <charset val="128"/>
      </rPr>
      <t>（文献複写枚数の内数）</t>
    </r>
    <rPh sb="0" eb="2">
      <t>フクシャ</t>
    </rPh>
    <rPh sb="2" eb="4">
      <t>マイスウ</t>
    </rPh>
    <rPh sb="5" eb="7">
      <t>ブンケン</t>
    </rPh>
    <rPh sb="7" eb="9">
      <t>フクシャ</t>
    </rPh>
    <rPh sb="9" eb="11">
      <t>マイスウ</t>
    </rPh>
    <rPh sb="12" eb="13">
      <t>ウチ</t>
    </rPh>
    <rPh sb="13" eb="14">
      <t>スウ</t>
    </rPh>
    <phoneticPr fontId="2"/>
  </si>
  <si>
    <t>■相互貸借状況（全館）</t>
    <rPh sb="1" eb="3">
      <t>ソウゴ</t>
    </rPh>
    <rPh sb="3" eb="5">
      <t>タイシャク</t>
    </rPh>
    <rPh sb="5" eb="7">
      <t>ジョウキョウ</t>
    </rPh>
    <phoneticPr fontId="2"/>
  </si>
  <si>
    <t>種別（データベース数）</t>
    <phoneticPr fontId="2"/>
  </si>
  <si>
    <t>マイクロフィルム利用件数</t>
    <phoneticPr fontId="2"/>
  </si>
  <si>
    <t>■情報提供サービス</t>
    <phoneticPr fontId="2"/>
  </si>
  <si>
    <t>出納点数</t>
    <rPh sb="0" eb="2">
      <t>スイトウ</t>
    </rPh>
    <rPh sb="2" eb="3">
      <t>テン</t>
    </rPh>
    <rPh sb="3" eb="4">
      <t>スウ</t>
    </rPh>
    <phoneticPr fontId="2"/>
  </si>
  <si>
    <t>■電子書籍利用統計</t>
    <rPh sb="1" eb="3">
      <t>デンシ</t>
    </rPh>
    <rPh sb="3" eb="5">
      <t>ショセキ</t>
    </rPh>
    <rPh sb="5" eb="7">
      <t>リヨウ</t>
    </rPh>
    <rPh sb="7" eb="9">
      <t>トウケイ</t>
    </rPh>
    <phoneticPr fontId="2"/>
  </si>
  <si>
    <t>抄録閲覧件数</t>
    <rPh sb="0" eb="2">
      <t>ショウロク</t>
    </rPh>
    <rPh sb="2" eb="4">
      <t>エツラン</t>
    </rPh>
    <rPh sb="4" eb="6">
      <t>ケンスウ</t>
    </rPh>
    <phoneticPr fontId="2"/>
  </si>
  <si>
    <t>フルテキスト閲覧件数</t>
    <rPh sb="6" eb="8">
      <t>エツラン</t>
    </rPh>
    <rPh sb="8" eb="10">
      <t>ケンスウ</t>
    </rPh>
    <phoneticPr fontId="2"/>
  </si>
  <si>
    <t>■ボランティア養成、読書普及活動</t>
    <phoneticPr fontId="2"/>
  </si>
  <si>
    <t>ボランティアの養成</t>
    <phoneticPr fontId="2"/>
  </si>
  <si>
    <t>読書普及事業実施回数</t>
    <phoneticPr fontId="2"/>
  </si>
  <si>
    <t>読書普及事業参加者数</t>
    <phoneticPr fontId="2"/>
  </si>
  <si>
    <t>■国立国会図書館歴史的音源</t>
    <rPh sb="1" eb="3">
      <t>コクリツ</t>
    </rPh>
    <rPh sb="3" eb="5">
      <t>コッカイ</t>
    </rPh>
    <rPh sb="5" eb="8">
      <t>トショカン</t>
    </rPh>
    <rPh sb="8" eb="11">
      <t>レキシテキ</t>
    </rPh>
    <rPh sb="11" eb="13">
      <t>オンゲン</t>
    </rPh>
    <phoneticPr fontId="2"/>
  </si>
  <si>
    <t>■デジタルアーカイブ利用統計</t>
    <phoneticPr fontId="2"/>
  </si>
  <si>
    <t>詳細画像表示回数</t>
    <phoneticPr fontId="2"/>
  </si>
  <si>
    <t>入館者数（前年比％）</t>
    <phoneticPr fontId="2"/>
  </si>
  <si>
    <t>Webギャラリー</t>
    <phoneticPr fontId="2"/>
  </si>
  <si>
    <t>トップページ</t>
    <phoneticPr fontId="2"/>
  </si>
  <si>
    <t>メールマガジン登録者数</t>
    <phoneticPr fontId="2"/>
  </si>
  <si>
    <t>OMLINサーチ検索件数</t>
    <rPh sb="8" eb="10">
      <t>ケンサク</t>
    </rPh>
    <rPh sb="10" eb="12">
      <t>ケンスウ</t>
    </rPh>
    <phoneticPr fontId="2"/>
  </si>
  <si>
    <t>ブックマーク登録件数</t>
    <rPh sb="8" eb="9">
      <t>ケン</t>
    </rPh>
    <phoneticPr fontId="2"/>
  </si>
  <si>
    <t>新着おしらせﾒｰﾙ登録件数</t>
    <rPh sb="0" eb="2">
      <t>シンチャク</t>
    </rPh>
    <rPh sb="11" eb="12">
      <t>ケン</t>
    </rPh>
    <phoneticPr fontId="2"/>
  </si>
  <si>
    <t>アクセス件数</t>
    <rPh sb="4" eb="5">
      <t>ケン</t>
    </rPh>
    <phoneticPr fontId="2"/>
  </si>
  <si>
    <t>複写枚数</t>
    <rPh sb="0" eb="2">
      <t>フクシャ</t>
    </rPh>
    <rPh sb="2" eb="4">
      <t>マイスウ</t>
    </rPh>
    <phoneticPr fontId="2"/>
  </si>
  <si>
    <t>閲覧件数</t>
    <rPh sb="0" eb="2">
      <t>エツラン</t>
    </rPh>
    <rPh sb="2" eb="4">
      <t>ケンスウ</t>
    </rPh>
    <phoneticPr fontId="2"/>
  </si>
  <si>
    <t>タッチパネルOPAC</t>
    <phoneticPr fontId="2"/>
  </si>
  <si>
    <t>多機能OMLIS</t>
    <phoneticPr fontId="2"/>
  </si>
  <si>
    <t>音声応答サービス</t>
    <phoneticPr fontId="2"/>
  </si>
  <si>
    <t>インターネット</t>
    <phoneticPr fontId="2"/>
  </si>
  <si>
    <t>合　　　計</t>
    <rPh sb="0" eb="1">
      <t>ゴウ</t>
    </rPh>
    <rPh sb="4" eb="5">
      <t>ケイ</t>
    </rPh>
    <phoneticPr fontId="2"/>
  </si>
  <si>
    <t>アクセス件数 (前年比％)</t>
    <phoneticPr fontId="2"/>
  </si>
  <si>
    <t>■国立国会図書館デジタル化
　 資料送信サービス利用件数</t>
    <phoneticPr fontId="2"/>
  </si>
  <si>
    <r>
      <t xml:space="preserve">利用件数 </t>
    </r>
    <r>
      <rPr>
        <sz val="9"/>
        <rFont val="ＭＳ Ｐゴシック"/>
        <family val="3"/>
        <charset val="128"/>
      </rPr>
      <t>(前年比％)</t>
    </r>
    <rPh sb="0" eb="2">
      <t>リヨウ</t>
    </rPh>
    <rPh sb="2" eb="4">
      <t>ケンスウ</t>
    </rPh>
    <rPh sb="6" eb="9">
      <t>ゼンネンヒ</t>
    </rPh>
    <phoneticPr fontId="2"/>
  </si>
  <si>
    <r>
      <rPr>
        <sz val="8"/>
        <rFont val="ＭＳ Ｐゴシック"/>
        <family val="3"/>
        <charset val="128"/>
      </rPr>
      <t>アクセス件数</t>
    </r>
    <r>
      <rPr>
        <sz val="7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（うち館内利用者用端末）</t>
    </r>
    <rPh sb="4" eb="6">
      <t>ケンスウ</t>
    </rPh>
    <rPh sb="10" eb="12">
      <t>カンナイ</t>
    </rPh>
    <rPh sb="12" eb="16">
      <t>リヨウシャヨウ</t>
    </rPh>
    <rPh sb="16" eb="18">
      <t>タンマツ</t>
    </rPh>
    <phoneticPr fontId="2"/>
  </si>
  <si>
    <t>お気に入り検索条件登録件数</t>
    <rPh sb="1" eb="2">
      <t>キ</t>
    </rPh>
    <rPh sb="3" eb="4">
      <t>イ</t>
    </rPh>
    <rPh sb="5" eb="7">
      <t>ケンサク</t>
    </rPh>
    <rPh sb="7" eb="9">
      <t>ジョウケン</t>
    </rPh>
    <rPh sb="11" eb="12">
      <t>ケン</t>
    </rPh>
    <phoneticPr fontId="2"/>
  </si>
  <si>
    <t>前年</t>
    <rPh sb="0" eb="2">
      <t>ゼンネン</t>
    </rPh>
    <phoneticPr fontId="2"/>
  </si>
  <si>
    <t>新聞 雑誌（9）</t>
    <phoneticPr fontId="2"/>
  </si>
  <si>
    <t>政策 法律(2）</t>
    <phoneticPr fontId="2"/>
  </si>
  <si>
    <t>自然科学 医学（3）</t>
    <phoneticPr fontId="2"/>
  </si>
  <si>
    <t>辞典　事典（3）</t>
    <phoneticPr fontId="2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</si>
  <si>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</si>
  <si>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合計(17）</t>
    <phoneticPr fontId="2"/>
  </si>
  <si>
    <t>検索件数</t>
  </si>
  <si>
    <t>■音楽配信利用統計</t>
  </si>
  <si>
    <t>電子書籍 by Rakuten OverDrive</t>
    <rPh sb="0" eb="2">
      <t>デンシ</t>
    </rPh>
    <rPh sb="2" eb="4">
      <t>ショセキ</t>
    </rPh>
    <phoneticPr fontId="2"/>
  </si>
  <si>
    <t>貸出点数</t>
    <phoneticPr fontId="2"/>
  </si>
  <si>
    <t>アクセス件数
(うち館内利用者用端末)</t>
    <phoneticPr fontId="2"/>
  </si>
  <si>
    <t xml:space="preserve">  電子書籍 EBSCO eBooks</t>
    <rPh sb="2" eb="4">
      <t>デンシ</t>
    </rPh>
    <rPh sb="4" eb="6">
      <t>ショセキ</t>
    </rPh>
    <phoneticPr fontId="2"/>
  </si>
  <si>
    <t>ＡＶ視聴ブース利用件数</t>
    <phoneticPr fontId="2"/>
  </si>
  <si>
    <t>利用件数</t>
    <phoneticPr fontId="2"/>
  </si>
  <si>
    <t>一日平均</t>
    <phoneticPr fontId="2"/>
  </si>
  <si>
    <t xml:space="preserve"> ビデオ視聴ブース（12）</t>
    <phoneticPr fontId="2"/>
  </si>
  <si>
    <t xml:space="preserve"> ビデオ視聴室（3）</t>
    <phoneticPr fontId="2"/>
  </si>
  <si>
    <t>メール</t>
    <phoneticPr fontId="2"/>
  </si>
  <si>
    <t>合            計</t>
    <phoneticPr fontId="2"/>
  </si>
  <si>
    <t>市外図書館からの借受冊数</t>
    <phoneticPr fontId="2"/>
  </si>
  <si>
    <t>市外図書館への貸出冊数</t>
    <phoneticPr fontId="2"/>
  </si>
  <si>
    <t>22年度</t>
  </si>
  <si>
    <t>23年度</t>
  </si>
  <si>
    <t>24年度</t>
  </si>
  <si>
    <t>25年度</t>
  </si>
  <si>
    <t>26年度</t>
  </si>
  <si>
    <t>27年度</t>
  </si>
  <si>
    <t>28年度</t>
  </si>
  <si>
    <t>読書活動支援ボランティア</t>
    <phoneticPr fontId="2"/>
  </si>
  <si>
    <t>読書普及活動</t>
    <phoneticPr fontId="2"/>
  </si>
  <si>
    <t>21年度</t>
    <phoneticPr fontId="2"/>
  </si>
  <si>
    <t>29年度</t>
  </si>
  <si>
    <t>30年度</t>
  </si>
  <si>
    <t>■障がい者サービス事業</t>
    <phoneticPr fontId="2"/>
  </si>
  <si>
    <t>対    面    朗    読</t>
    <phoneticPr fontId="2"/>
  </si>
  <si>
    <t>図　書　郵　送　貸　出</t>
    <phoneticPr fontId="2"/>
  </si>
  <si>
    <t>点字・録音図書貸出</t>
    <phoneticPr fontId="2"/>
  </si>
  <si>
    <t>貸　出　数</t>
    <phoneticPr fontId="2"/>
  </si>
  <si>
    <t>登録者数</t>
    <phoneticPr fontId="2"/>
  </si>
  <si>
    <t>登録者数</t>
    <phoneticPr fontId="2"/>
  </si>
  <si>
    <t>録音図書（ﾀｲﾄﾙ）</t>
    <phoneticPr fontId="2"/>
  </si>
  <si>
    <t>利用件数</t>
    <phoneticPr fontId="2"/>
  </si>
  <si>
    <t>点字図書（冊数）</t>
    <phoneticPr fontId="2"/>
  </si>
  <si>
    <t>冊    数</t>
    <phoneticPr fontId="2"/>
  </si>
  <si>
    <t>墨字図書（冊数）</t>
    <phoneticPr fontId="2"/>
  </si>
  <si>
    <t>蔵書検索件数 (前年比％)</t>
    <phoneticPr fontId="2"/>
  </si>
  <si>
    <t>延期件数 (前年比％)</t>
    <phoneticPr fontId="2"/>
  </si>
  <si>
    <t>予約冊数 (前年比％)</t>
    <phoneticPr fontId="2"/>
  </si>
  <si>
    <t>＊H31年3月末EBSCO eBooksコンテンツ数6,183点（うち洋書3,830点）</t>
    <phoneticPr fontId="2"/>
  </si>
  <si>
    <t>　うちモバイル対応版</t>
    <phoneticPr fontId="2"/>
  </si>
  <si>
    <t xml:space="preserve"> リスニングブース（4）＊</t>
    <phoneticPr fontId="2"/>
  </si>
  <si>
    <t>＊H30年4月蔵書点検明けに外国AV視聴ブースより用途転換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</si>
</sst>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\(#,##0.0\)"/>
    <numFmt numFmtId="179" formatCode="#,##0_);[Red]\(#,##0\)"/>
    <numFmt numFmtId="180" formatCode="\(0.0\)"/>
    <numFmt numFmtId="181" formatCode="\(00.0\)"/>
    <numFmt numFmtId="182" formatCode="0_);[Red]\(0\)"/>
    <numFmt numFmtId="183" formatCode="\(#,##0\)"/>
    <numFmt numFmtId="184" formatCode="\(##0.0\)"/>
    <numFmt numFmtId="185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/>
    <xf numFmtId="0" fontId="0" fillId="2" borderId="0" xfId="0" applyFont="1" applyFill="1" applyAlignment="1"/>
    <xf numFmtId="176" fontId="4" fillId="0" borderId="0" xfId="0" applyNumberFormat="1" applyFont="1" applyFill="1" applyBorder="1" applyAlignment="1">
      <alignment horizontal="right" vertical="top" shrinkToFit="1"/>
    </xf>
    <xf numFmtId="176" fontId="4" fillId="0" borderId="0" xfId="0" applyNumberFormat="1" applyFont="1" applyFill="1" applyBorder="1" applyAlignment="1">
      <alignment horizontal="right" vertical="top"/>
    </xf>
    <xf numFmtId="176" fontId="1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vertical="top"/>
    </xf>
    <xf numFmtId="176" fontId="11" fillId="0" borderId="0" xfId="0" applyNumberFormat="1" applyFont="1" applyFill="1" applyBorder="1" applyAlignment="1">
      <alignment horizontal="right" vertical="center"/>
    </xf>
    <xf numFmtId="181" fontId="11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left"/>
    </xf>
    <xf numFmtId="0" fontId="4" fillId="0" borderId="1" xfId="0" applyFont="1" applyBorder="1">
      <alignment vertical="center"/>
    </xf>
    <xf numFmtId="176" fontId="4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38" fontId="4" fillId="0" borderId="0" xfId="2" applyFont="1" applyFill="1">
      <alignment vertical="center"/>
    </xf>
    <xf numFmtId="38" fontId="4" fillId="2" borderId="0" xfId="2" applyFont="1" applyFill="1">
      <alignment vertical="center"/>
    </xf>
    <xf numFmtId="38" fontId="4" fillId="0" borderId="0" xfId="2" applyFont="1">
      <alignment vertical="center"/>
    </xf>
    <xf numFmtId="38" fontId="4" fillId="0" borderId="0" xfId="2" applyFont="1" applyAlignment="1"/>
    <xf numFmtId="38" fontId="4" fillId="0" borderId="0" xfId="2" applyFont="1" applyFill="1" applyAlignment="1"/>
    <xf numFmtId="0" fontId="4" fillId="3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183" fontId="3" fillId="0" borderId="0" xfId="2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85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top"/>
    </xf>
    <xf numFmtId="3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2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38" fontId="3" fillId="0" borderId="17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horizontal="left" vertical="center"/>
    </xf>
    <xf numFmtId="180" fontId="0" fillId="0" borderId="18" xfId="0" applyNumberFormat="1" applyFont="1" applyFill="1" applyBorder="1" applyAlignment="1">
      <alignment horizontal="lef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80" fontId="3" fillId="0" borderId="11" xfId="0" applyNumberFormat="1" applyFont="1" applyFill="1" applyBorder="1" applyAlignment="1">
      <alignment horizontal="left" vertical="center"/>
    </xf>
    <xf numFmtId="180" fontId="3" fillId="0" borderId="12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 shrinkToFit="1"/>
    </xf>
    <xf numFmtId="0" fontId="0" fillId="4" borderId="6" xfId="0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 shrinkToFit="1"/>
    </xf>
    <xf numFmtId="176" fontId="4" fillId="0" borderId="23" xfId="0" applyNumberFormat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9" fontId="6" fillId="4" borderId="24" xfId="3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82" fontId="3" fillId="0" borderId="33" xfId="2" applyNumberFormat="1" applyFont="1" applyFill="1" applyBorder="1" applyAlignment="1">
      <alignment horizontal="center" vertical="center"/>
    </xf>
    <xf numFmtId="182" fontId="3" fillId="0" borderId="28" xfId="2" applyNumberFormat="1" applyFont="1" applyFill="1" applyBorder="1" applyAlignment="1">
      <alignment horizontal="center" vertical="center"/>
    </xf>
    <xf numFmtId="182" fontId="3" fillId="0" borderId="34" xfId="2" applyNumberFormat="1" applyFont="1" applyFill="1" applyBorder="1" applyAlignment="1">
      <alignment horizontal="center" vertical="center"/>
    </xf>
    <xf numFmtId="182" fontId="3" fillId="0" borderId="40" xfId="2" applyNumberFormat="1" applyFont="1" applyFill="1" applyBorder="1" applyAlignment="1">
      <alignment horizontal="center" vertical="center"/>
    </xf>
    <xf numFmtId="182" fontId="3" fillId="0" borderId="38" xfId="2" applyNumberFormat="1" applyFont="1" applyFill="1" applyBorder="1" applyAlignment="1">
      <alignment horizontal="center" vertical="center"/>
    </xf>
    <xf numFmtId="182" fontId="3" fillId="0" borderId="41" xfId="2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183" fontId="3" fillId="0" borderId="11" xfId="0" applyNumberFormat="1" applyFont="1" applyFill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wrapText="1"/>
    </xf>
    <xf numFmtId="176" fontId="8" fillId="0" borderId="42" xfId="0" applyNumberFormat="1" applyFont="1" applyFill="1" applyBorder="1" applyAlignment="1">
      <alignment horizontal="left" wrapText="1"/>
    </xf>
    <xf numFmtId="176" fontId="8" fillId="0" borderId="31" xfId="0" applyNumberFormat="1" applyFont="1" applyFill="1" applyBorder="1" applyAlignment="1">
      <alignment horizontal="left" wrapText="1"/>
    </xf>
    <xf numFmtId="176" fontId="4" fillId="4" borderId="43" xfId="0" applyNumberFormat="1" applyFont="1" applyFill="1" applyBorder="1" applyAlignment="1">
      <alignment horizontal="center" vertical="center" wrapText="1" shrinkToFit="1"/>
    </xf>
    <xf numFmtId="176" fontId="4" fillId="4" borderId="44" xfId="0" applyNumberFormat="1" applyFont="1" applyFill="1" applyBorder="1" applyAlignment="1">
      <alignment horizontal="center" vertical="center" wrapText="1" shrinkToFit="1"/>
    </xf>
    <xf numFmtId="176" fontId="4" fillId="4" borderId="45" xfId="0" applyNumberFormat="1" applyFont="1" applyFill="1" applyBorder="1" applyAlignment="1">
      <alignment horizontal="center" vertical="center" wrapText="1" shrinkToFit="1"/>
    </xf>
    <xf numFmtId="176" fontId="4" fillId="4" borderId="5" xfId="0" applyNumberFormat="1" applyFont="1" applyFill="1" applyBorder="1" applyAlignment="1">
      <alignment horizontal="center" vertical="center" shrinkToFit="1"/>
    </xf>
    <xf numFmtId="176" fontId="4" fillId="4" borderId="6" xfId="0" applyNumberFormat="1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83" fontId="3" fillId="2" borderId="11" xfId="2" applyNumberFormat="1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176" fontId="0" fillId="0" borderId="11" xfId="0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horizontal="center" vertical="center" shrinkToFit="1"/>
    </xf>
    <xf numFmtId="176" fontId="0" fillId="0" borderId="11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38" fontId="3" fillId="0" borderId="17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38" fontId="3" fillId="0" borderId="30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81" fontId="3" fillId="0" borderId="11" xfId="0" applyNumberFormat="1" applyFont="1" applyFill="1" applyBorder="1" applyAlignment="1">
      <alignment horizontal="center" vertical="center" shrinkToFit="1"/>
    </xf>
    <xf numFmtId="181" fontId="3" fillId="0" borderId="18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81" fontId="3" fillId="0" borderId="12" xfId="0" applyNumberFormat="1" applyFont="1" applyFill="1" applyBorder="1" applyAlignment="1">
      <alignment horizontal="center" vertical="center" shrinkToFit="1"/>
    </xf>
    <xf numFmtId="0" fontId="6" fillId="5" borderId="43" xfId="0" applyFont="1" applyFill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176" fontId="5" fillId="5" borderId="48" xfId="0" applyNumberFormat="1" applyFont="1" applyFill="1" applyBorder="1" applyAlignment="1">
      <alignment horizontal="center" vertical="center" wrapText="1" shrinkToFit="1"/>
    </xf>
    <xf numFmtId="0" fontId="5" fillId="5" borderId="42" xfId="0" applyFont="1" applyFill="1" applyBorder="1" applyAlignment="1">
      <alignment horizontal="center" vertical="center" shrinkToFit="1"/>
    </xf>
    <xf numFmtId="0" fontId="5" fillId="5" borderId="49" xfId="0" applyFont="1" applyFill="1" applyBorder="1" applyAlignment="1">
      <alignment horizontal="center" vertical="center" shrinkToFit="1"/>
    </xf>
    <xf numFmtId="0" fontId="5" fillId="5" borderId="37" xfId="0" applyFont="1" applyFill="1" applyBorder="1" applyAlignment="1">
      <alignment horizontal="center" vertical="center" shrinkToFit="1"/>
    </xf>
    <xf numFmtId="0" fontId="5" fillId="5" borderId="38" xfId="0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4" borderId="1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8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vertical="center"/>
    </xf>
    <xf numFmtId="176" fontId="3" fillId="0" borderId="51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right" vertical="center"/>
    </xf>
    <xf numFmtId="176" fontId="3" fillId="0" borderId="52" xfId="0" applyNumberFormat="1" applyFont="1" applyFill="1" applyBorder="1" applyAlignment="1">
      <alignment horizontal="right" vertical="center"/>
    </xf>
    <xf numFmtId="184" fontId="0" fillId="0" borderId="52" xfId="0" applyNumberFormat="1" applyFont="1" applyFill="1" applyBorder="1" applyAlignment="1">
      <alignment vertical="center"/>
    </xf>
    <xf numFmtId="184" fontId="0" fillId="0" borderId="53" xfId="0" applyNumberFormat="1" applyFont="1" applyFill="1" applyBorder="1" applyAlignment="1">
      <alignment vertical="center"/>
    </xf>
    <xf numFmtId="184" fontId="0" fillId="0" borderId="23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184" fontId="0" fillId="0" borderId="11" xfId="0" applyNumberFormat="1" applyFont="1" applyFill="1" applyBorder="1" applyAlignment="1">
      <alignment vertical="center"/>
    </xf>
    <xf numFmtId="184" fontId="0" fillId="0" borderId="18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176" fontId="3" fillId="0" borderId="58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vertical="center"/>
    </xf>
    <xf numFmtId="184" fontId="0" fillId="0" borderId="21" xfId="0" applyNumberFormat="1" applyFont="1" applyFill="1" applyBorder="1" applyAlignment="1">
      <alignment vertical="center"/>
    </xf>
    <xf numFmtId="184" fontId="0" fillId="0" borderId="47" xfId="0" applyNumberFormat="1" applyFont="1" applyFill="1" applyBorder="1" applyAlignment="1">
      <alignment vertical="center"/>
    </xf>
    <xf numFmtId="176" fontId="3" fillId="0" borderId="55" xfId="0" applyNumberFormat="1" applyFont="1" applyFill="1" applyBorder="1" applyAlignment="1">
      <alignment vertical="center"/>
    </xf>
    <xf numFmtId="176" fontId="3" fillId="0" borderId="56" xfId="0" applyNumberFormat="1" applyFont="1" applyFill="1" applyBorder="1" applyAlignment="1">
      <alignment vertical="center"/>
    </xf>
    <xf numFmtId="176" fontId="3" fillId="0" borderId="57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176" fontId="3" fillId="0" borderId="40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84" fontId="0" fillId="0" borderId="38" xfId="0" applyNumberFormat="1" applyFont="1" applyFill="1" applyBorder="1" applyAlignment="1">
      <alignment vertical="center"/>
    </xf>
    <xf numFmtId="184" fontId="0" fillId="0" borderId="39" xfId="0" applyNumberFormat="1" applyFont="1" applyFill="1" applyBorder="1" applyAlignment="1">
      <alignment vertical="center"/>
    </xf>
    <xf numFmtId="184" fontId="0" fillId="0" borderId="41" xfId="0" applyNumberFormat="1" applyFont="1" applyFill="1" applyBorder="1" applyAlignment="1">
      <alignment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indent="1" shrinkToFit="1"/>
    </xf>
    <xf numFmtId="0" fontId="4" fillId="0" borderId="28" xfId="0" applyFont="1" applyFill="1" applyBorder="1" applyAlignment="1">
      <alignment horizontal="left" vertical="center" indent="1" shrinkToFit="1"/>
    </xf>
    <xf numFmtId="0" fontId="4" fillId="0" borderId="29" xfId="0" applyFont="1" applyFill="1" applyBorder="1" applyAlignment="1">
      <alignment horizontal="left" vertical="center" indent="1" shrinkToFit="1"/>
    </xf>
    <xf numFmtId="178" fontId="0" fillId="0" borderId="28" xfId="1" applyNumberFormat="1" applyFont="1" applyFill="1" applyBorder="1" applyAlignment="1">
      <alignment vertical="center" shrinkToFit="1"/>
    </xf>
    <xf numFmtId="178" fontId="0" fillId="0" borderId="29" xfId="1" applyNumberFormat="1" applyFont="1" applyFill="1" applyBorder="1" applyAlignment="1">
      <alignment vertical="center" shrinkToFit="1"/>
    </xf>
    <xf numFmtId="184" fontId="0" fillId="0" borderId="28" xfId="0" applyNumberFormat="1" applyFont="1" applyFill="1" applyBorder="1" applyAlignment="1">
      <alignment vertical="center"/>
    </xf>
    <xf numFmtId="184" fontId="0" fillId="0" borderId="29" xfId="0" applyNumberFormat="1" applyFont="1" applyFill="1" applyBorder="1" applyAlignment="1">
      <alignment vertical="center"/>
    </xf>
    <xf numFmtId="184" fontId="0" fillId="0" borderId="28" xfId="0" applyNumberFormat="1" applyFont="1" applyFill="1" applyBorder="1" applyAlignment="1">
      <alignment vertical="center" shrinkToFit="1"/>
    </xf>
    <xf numFmtId="184" fontId="0" fillId="0" borderId="29" xfId="0" applyNumberFormat="1" applyFont="1" applyFill="1" applyBorder="1" applyAlignment="1">
      <alignment vertical="center" shrinkToFit="1"/>
    </xf>
    <xf numFmtId="184" fontId="0" fillId="0" borderId="34" xfId="0" applyNumberFormat="1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全館登録・貸出の推移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V50"/>
  <sheetViews>
    <sheetView tabSelected="1" view="pageBreakPreview" zoomScale="85" zoomScaleNormal="85" zoomScaleSheetLayoutView="85" workbookViewId="0"/>
  </sheetViews>
  <sheetFormatPr defaultColWidth="2.75" defaultRowHeight="12" x14ac:dyDescent="0.15"/>
  <cols>
    <col min="1" max="24" width="3.25" style="1" customWidth="1"/>
    <col min="25" max="25" width="3.75" style="1" customWidth="1"/>
    <col min="26" max="26" width="3.25" style="1" customWidth="1"/>
    <col min="27" max="27" width="3.75" style="1" customWidth="1"/>
    <col min="28" max="29" width="3.25" style="1" customWidth="1"/>
    <col min="30" max="31" width="3.625" style="1" customWidth="1"/>
    <col min="32" max="32" width="6.75" style="35" customWidth="1"/>
    <col min="33" max="34" width="7.125" style="35" customWidth="1"/>
    <col min="35" max="35" width="8" style="35" bestFit="1" customWidth="1"/>
    <col min="36" max="16384" width="2.75" style="1"/>
  </cols>
  <sheetData>
    <row r="1" spans="1:48" s="6" customFormat="1" ht="21" customHeight="1" x14ac:dyDescent="0.15">
      <c r="A1" s="8" t="s">
        <v>23</v>
      </c>
      <c r="AD1" s="7" t="s">
        <v>60</v>
      </c>
      <c r="AE1" s="7"/>
      <c r="AF1" s="33"/>
      <c r="AG1" s="33"/>
      <c r="AH1" s="33"/>
      <c r="AI1" s="33"/>
    </row>
    <row r="2" spans="1:48" s="6" customFormat="1" ht="18" customHeight="1" x14ac:dyDescent="0.15">
      <c r="A2" s="81"/>
      <c r="B2" s="65"/>
      <c r="C2" s="65"/>
      <c r="D2" s="65"/>
      <c r="E2" s="65"/>
      <c r="F2" s="131"/>
      <c r="G2" s="276" t="s">
        <v>50</v>
      </c>
      <c r="H2" s="277"/>
      <c r="I2" s="277"/>
      <c r="J2" s="277"/>
      <c r="K2" s="277"/>
      <c r="L2" s="278"/>
      <c r="M2" s="276" t="s">
        <v>101</v>
      </c>
      <c r="N2" s="277"/>
      <c r="O2" s="277"/>
      <c r="P2" s="277"/>
      <c r="Q2" s="277"/>
      <c r="R2" s="278"/>
      <c r="S2" s="276" t="s">
        <v>102</v>
      </c>
      <c r="T2" s="277"/>
      <c r="U2" s="277"/>
      <c r="V2" s="277"/>
      <c r="W2" s="277"/>
      <c r="X2" s="278"/>
      <c r="Y2" s="276" t="s">
        <v>103</v>
      </c>
      <c r="Z2" s="277"/>
      <c r="AA2" s="277"/>
      <c r="AB2" s="277"/>
      <c r="AC2" s="277"/>
      <c r="AD2" s="279"/>
      <c r="AE2" s="2"/>
      <c r="AF2" s="33"/>
      <c r="AG2" s="33"/>
      <c r="AH2" s="33"/>
      <c r="AI2" s="33"/>
    </row>
    <row r="3" spans="1:48" s="6" customFormat="1" ht="18" customHeight="1" x14ac:dyDescent="0.15">
      <c r="A3" s="280" t="s">
        <v>48</v>
      </c>
      <c r="B3" s="281"/>
      <c r="C3" s="281"/>
      <c r="D3" s="281"/>
      <c r="E3" s="281"/>
      <c r="F3" s="282"/>
      <c r="G3" s="151">
        <f>6984611+4066057</f>
        <v>11050668</v>
      </c>
      <c r="H3" s="152"/>
      <c r="I3" s="152"/>
      <c r="J3" s="152"/>
      <c r="K3" s="283">
        <v>127.6</v>
      </c>
      <c r="L3" s="284"/>
      <c r="M3" s="151">
        <v>4332362</v>
      </c>
      <c r="N3" s="152"/>
      <c r="O3" s="152"/>
      <c r="P3" s="152"/>
      <c r="Q3" s="285">
        <v>110.2</v>
      </c>
      <c r="R3" s="286"/>
      <c r="S3" s="151">
        <v>328953</v>
      </c>
      <c r="T3" s="152"/>
      <c r="U3" s="152"/>
      <c r="V3" s="152"/>
      <c r="W3" s="287">
        <v>103.5</v>
      </c>
      <c r="X3" s="288"/>
      <c r="Y3" s="151">
        <v>1832523</v>
      </c>
      <c r="Z3" s="152"/>
      <c r="AA3" s="152"/>
      <c r="AB3" s="152"/>
      <c r="AC3" s="285">
        <v>104</v>
      </c>
      <c r="AD3" s="289"/>
      <c r="AE3" s="16"/>
      <c r="AF3" s="33"/>
      <c r="AG3" s="33"/>
      <c r="AH3" s="33"/>
      <c r="AI3" s="33"/>
    </row>
    <row r="4" spans="1:48" s="6" customFormat="1" ht="18" customHeight="1" x14ac:dyDescent="0.15">
      <c r="A4" s="268" t="s">
        <v>105</v>
      </c>
      <c r="B4" s="269"/>
      <c r="C4" s="269"/>
      <c r="D4" s="269"/>
      <c r="E4" s="269"/>
      <c r="F4" s="270"/>
      <c r="G4" s="271">
        <v>4066057</v>
      </c>
      <c r="H4" s="272"/>
      <c r="I4" s="272"/>
      <c r="J4" s="272"/>
      <c r="K4" s="273">
        <v>153.1</v>
      </c>
      <c r="L4" s="274"/>
      <c r="M4" s="271">
        <v>762218</v>
      </c>
      <c r="N4" s="272"/>
      <c r="O4" s="272"/>
      <c r="P4" s="272"/>
      <c r="Q4" s="273">
        <v>134.30000000000001</v>
      </c>
      <c r="R4" s="274"/>
      <c r="S4" s="271">
        <v>49987</v>
      </c>
      <c r="T4" s="272"/>
      <c r="U4" s="272"/>
      <c r="V4" s="272"/>
      <c r="W4" s="273">
        <v>148.69999999999999</v>
      </c>
      <c r="X4" s="274"/>
      <c r="Y4" s="271">
        <v>253915</v>
      </c>
      <c r="Z4" s="272"/>
      <c r="AA4" s="272"/>
      <c r="AB4" s="272"/>
      <c r="AC4" s="273">
        <v>128.30000000000001</v>
      </c>
      <c r="AD4" s="275"/>
      <c r="AE4" s="17"/>
      <c r="AF4" s="33"/>
      <c r="AG4" s="33"/>
      <c r="AH4" s="33"/>
      <c r="AI4" s="33"/>
    </row>
    <row r="5" spans="1:48" s="6" customFormat="1" ht="18" customHeight="1" x14ac:dyDescent="0.15">
      <c r="A5" s="257" t="s">
        <v>45</v>
      </c>
      <c r="B5" s="258"/>
      <c r="C5" s="258"/>
      <c r="D5" s="258"/>
      <c r="E5" s="258"/>
      <c r="F5" s="258"/>
      <c r="G5" s="259"/>
      <c r="H5" s="259"/>
      <c r="I5" s="259"/>
      <c r="J5" s="259"/>
      <c r="K5" s="259"/>
      <c r="L5" s="259"/>
      <c r="M5" s="260">
        <v>2364026</v>
      </c>
      <c r="N5" s="261"/>
      <c r="O5" s="261"/>
      <c r="P5" s="261"/>
      <c r="Q5" s="262">
        <v>96.5</v>
      </c>
      <c r="R5" s="263"/>
      <c r="S5" s="260">
        <v>5266</v>
      </c>
      <c r="T5" s="261"/>
      <c r="U5" s="261"/>
      <c r="V5" s="261"/>
      <c r="W5" s="262">
        <v>100.8</v>
      </c>
      <c r="X5" s="263"/>
      <c r="Y5" s="260">
        <v>464706</v>
      </c>
      <c r="Z5" s="261"/>
      <c r="AA5" s="261"/>
      <c r="AB5" s="261"/>
      <c r="AC5" s="262">
        <v>94.3</v>
      </c>
      <c r="AD5" s="264"/>
      <c r="AE5" s="14"/>
      <c r="AF5" s="33"/>
      <c r="AG5" s="33"/>
      <c r="AH5" s="33"/>
      <c r="AI5" s="33"/>
    </row>
    <row r="6" spans="1:48" s="6" customFormat="1" ht="18" customHeight="1" x14ac:dyDescent="0.15">
      <c r="A6" s="257" t="s">
        <v>46</v>
      </c>
      <c r="B6" s="258"/>
      <c r="C6" s="258"/>
      <c r="D6" s="258"/>
      <c r="E6" s="258"/>
      <c r="F6" s="258"/>
      <c r="G6" s="265"/>
      <c r="H6" s="266"/>
      <c r="I6" s="266"/>
      <c r="J6" s="266"/>
      <c r="K6" s="266"/>
      <c r="L6" s="267"/>
      <c r="M6" s="260">
        <v>209181</v>
      </c>
      <c r="N6" s="261"/>
      <c r="O6" s="261"/>
      <c r="P6" s="261"/>
      <c r="Q6" s="262">
        <v>89.2</v>
      </c>
      <c r="R6" s="263"/>
      <c r="S6" s="260">
        <v>2566</v>
      </c>
      <c r="T6" s="261"/>
      <c r="U6" s="261"/>
      <c r="V6" s="261"/>
      <c r="W6" s="262">
        <v>98.1</v>
      </c>
      <c r="X6" s="263"/>
      <c r="Y6" s="260">
        <v>69415</v>
      </c>
      <c r="Z6" s="261"/>
      <c r="AA6" s="261"/>
      <c r="AB6" s="261"/>
      <c r="AC6" s="262">
        <v>93.5</v>
      </c>
      <c r="AD6" s="264"/>
      <c r="AE6" s="14"/>
      <c r="AF6" s="33"/>
      <c r="AG6" s="33"/>
      <c r="AH6" s="33"/>
      <c r="AI6" s="33"/>
    </row>
    <row r="7" spans="1:48" s="6" customFormat="1" ht="18" customHeight="1" x14ac:dyDescent="0.15">
      <c r="A7" s="253" t="s">
        <v>47</v>
      </c>
      <c r="B7" s="254"/>
      <c r="C7" s="254"/>
      <c r="D7" s="254"/>
      <c r="E7" s="254"/>
      <c r="F7" s="254"/>
      <c r="G7" s="212">
        <v>64150</v>
      </c>
      <c r="H7" s="213"/>
      <c r="I7" s="213"/>
      <c r="J7" s="213"/>
      <c r="K7" s="255">
        <v>93.5</v>
      </c>
      <c r="L7" s="256"/>
      <c r="M7" s="243"/>
      <c r="N7" s="243"/>
      <c r="O7" s="243"/>
      <c r="P7" s="243"/>
      <c r="Q7" s="243"/>
      <c r="R7" s="243"/>
      <c r="S7" s="212">
        <v>32192</v>
      </c>
      <c r="T7" s="213"/>
      <c r="U7" s="213"/>
      <c r="V7" s="213"/>
      <c r="W7" s="255">
        <v>91.9</v>
      </c>
      <c r="X7" s="256"/>
      <c r="Y7" s="243"/>
      <c r="Z7" s="243"/>
      <c r="AA7" s="243"/>
      <c r="AB7" s="243"/>
      <c r="AC7" s="243"/>
      <c r="AD7" s="244"/>
      <c r="AE7" s="14"/>
      <c r="AF7" s="33"/>
      <c r="AG7" s="33"/>
      <c r="AH7" s="33"/>
      <c r="AI7" s="33"/>
    </row>
    <row r="8" spans="1:48" s="6" customFormat="1" ht="18" customHeight="1" x14ac:dyDescent="0.15">
      <c r="A8" s="245" t="s">
        <v>49</v>
      </c>
      <c r="B8" s="246"/>
      <c r="C8" s="246"/>
      <c r="D8" s="246"/>
      <c r="E8" s="246"/>
      <c r="F8" s="247"/>
      <c r="G8" s="248">
        <f>G3+G7</f>
        <v>11114818</v>
      </c>
      <c r="H8" s="249"/>
      <c r="I8" s="249"/>
      <c r="J8" s="249"/>
      <c r="K8" s="250">
        <v>127.3</v>
      </c>
      <c r="L8" s="251"/>
      <c r="M8" s="248">
        <f>M3+M5+M6</f>
        <v>6905569</v>
      </c>
      <c r="N8" s="249"/>
      <c r="O8" s="249"/>
      <c r="P8" s="249"/>
      <c r="Q8" s="250">
        <v>104.4</v>
      </c>
      <c r="R8" s="251"/>
      <c r="S8" s="248">
        <f>S3+S5+S6+S7</f>
        <v>368977</v>
      </c>
      <c r="T8" s="249"/>
      <c r="U8" s="249"/>
      <c r="V8" s="249"/>
      <c r="W8" s="250">
        <v>102.3</v>
      </c>
      <c r="X8" s="251"/>
      <c r="Y8" s="248">
        <f>Y3+Y5+Y6</f>
        <v>2366644</v>
      </c>
      <c r="Z8" s="249"/>
      <c r="AA8" s="249"/>
      <c r="AB8" s="249"/>
      <c r="AC8" s="250">
        <v>101.6</v>
      </c>
      <c r="AD8" s="252"/>
      <c r="AE8" s="18"/>
      <c r="AF8" s="33"/>
      <c r="AG8" s="33"/>
      <c r="AH8" s="33"/>
      <c r="AI8" s="33"/>
    </row>
    <row r="9" spans="1:48" s="5" customFormat="1" ht="8.25" customHeight="1" x14ac:dyDescent="0.15">
      <c r="A9" s="27"/>
      <c r="N9" s="32"/>
      <c r="V9" s="27"/>
      <c r="AE9" s="22"/>
      <c r="AF9" s="33"/>
      <c r="AG9" s="33"/>
      <c r="AH9" s="33"/>
      <c r="AI9" s="33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8" s="5" customFormat="1" ht="18" customHeight="1" x14ac:dyDescent="0.15">
      <c r="A10" s="81" t="s">
        <v>38</v>
      </c>
      <c r="B10" s="65"/>
      <c r="C10" s="65"/>
      <c r="D10" s="65"/>
      <c r="E10" s="65"/>
      <c r="F10" s="65"/>
      <c r="G10" s="65" t="s">
        <v>40</v>
      </c>
      <c r="H10" s="65"/>
      <c r="I10" s="65"/>
      <c r="J10" s="65"/>
      <c r="K10" s="65"/>
      <c r="L10" s="65"/>
      <c r="M10" s="237" t="s">
        <v>54</v>
      </c>
      <c r="N10" s="237"/>
      <c r="O10" s="237"/>
      <c r="P10" s="237"/>
      <c r="Q10" s="237"/>
      <c r="R10" s="237"/>
      <c r="S10" s="238" t="s">
        <v>41</v>
      </c>
      <c r="T10" s="238"/>
      <c r="U10" s="238"/>
      <c r="V10" s="238"/>
      <c r="W10" s="238"/>
      <c r="X10" s="238"/>
      <c r="Y10" s="65" t="s">
        <v>39</v>
      </c>
      <c r="Z10" s="65"/>
      <c r="AA10" s="65"/>
      <c r="AB10" s="65"/>
      <c r="AC10" s="65"/>
      <c r="AD10" s="66"/>
      <c r="AE10" s="22"/>
      <c r="AF10" s="33"/>
      <c r="AG10" s="33"/>
      <c r="AH10" s="33"/>
      <c r="AI10" s="33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8" s="5" customFormat="1" ht="18" customHeight="1" x14ac:dyDescent="0.15">
      <c r="A11" s="239">
        <v>989</v>
      </c>
      <c r="B11" s="240"/>
      <c r="C11" s="240"/>
      <c r="D11" s="240"/>
      <c r="E11" s="240"/>
      <c r="F11" s="240"/>
      <c r="G11" s="240">
        <v>207885</v>
      </c>
      <c r="H11" s="240"/>
      <c r="I11" s="240"/>
      <c r="J11" s="240"/>
      <c r="K11" s="240"/>
      <c r="L11" s="240"/>
      <c r="M11" s="240">
        <v>11719</v>
      </c>
      <c r="N11" s="240"/>
      <c r="O11" s="240"/>
      <c r="P11" s="240"/>
      <c r="Q11" s="240"/>
      <c r="R11" s="240"/>
      <c r="S11" s="240">
        <v>8332</v>
      </c>
      <c r="T11" s="240"/>
      <c r="U11" s="240"/>
      <c r="V11" s="240"/>
      <c r="W11" s="240"/>
      <c r="X11" s="240"/>
      <c r="Y11" s="241">
        <v>391132</v>
      </c>
      <c r="Z11" s="241"/>
      <c r="AA11" s="241"/>
      <c r="AB11" s="241"/>
      <c r="AC11" s="241"/>
      <c r="AD11" s="242"/>
      <c r="AE11" s="6"/>
      <c r="AF11" s="33"/>
      <c r="AG11" s="33"/>
      <c r="AH11" s="33"/>
      <c r="AI11" s="33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8" s="6" customFormat="1" ht="21" customHeight="1" x14ac:dyDescent="0.15">
      <c r="A12" s="8" t="s">
        <v>6</v>
      </c>
      <c r="AF12" s="33"/>
      <c r="AG12" s="33"/>
      <c r="AH12" s="33"/>
      <c r="AI12" s="33"/>
    </row>
    <row r="13" spans="1:48" s="6" customFormat="1" ht="18" customHeight="1" x14ac:dyDescent="0.15">
      <c r="A13" s="236" t="s">
        <v>21</v>
      </c>
      <c r="B13" s="82"/>
      <c r="C13" s="82"/>
      <c r="D13" s="82"/>
      <c r="E13" s="82"/>
      <c r="F13" s="65" t="s">
        <v>56</v>
      </c>
      <c r="G13" s="65"/>
      <c r="H13" s="65"/>
      <c r="I13" s="65"/>
      <c r="J13" s="65"/>
      <c r="K13" s="65" t="s">
        <v>57</v>
      </c>
      <c r="L13" s="65"/>
      <c r="M13" s="65"/>
      <c r="N13" s="65"/>
      <c r="O13" s="65"/>
      <c r="P13" s="65" t="s">
        <v>58</v>
      </c>
      <c r="Q13" s="65"/>
      <c r="R13" s="65"/>
      <c r="S13" s="65"/>
      <c r="T13" s="65"/>
      <c r="U13" s="65" t="s">
        <v>59</v>
      </c>
      <c r="V13" s="65"/>
      <c r="W13" s="65"/>
      <c r="X13" s="65"/>
      <c r="Y13" s="65"/>
      <c r="Z13" s="65" t="s">
        <v>61</v>
      </c>
      <c r="AA13" s="65"/>
      <c r="AB13" s="65"/>
      <c r="AC13" s="65"/>
      <c r="AD13" s="66"/>
      <c r="AE13" s="2"/>
      <c r="AF13" s="33"/>
      <c r="AG13" s="33"/>
      <c r="AH13" s="33"/>
      <c r="AI13" s="33"/>
    </row>
    <row r="14" spans="1:48" s="6" customFormat="1" ht="18" customHeight="1" x14ac:dyDescent="0.15">
      <c r="A14" s="128" t="s">
        <v>52</v>
      </c>
      <c r="B14" s="129"/>
      <c r="C14" s="129"/>
      <c r="D14" s="129"/>
      <c r="E14" s="129"/>
      <c r="F14" s="212">
        <v>58622</v>
      </c>
      <c r="G14" s="213"/>
      <c r="H14" s="213"/>
      <c r="I14" s="210">
        <v>94.8</v>
      </c>
      <c r="J14" s="211"/>
      <c r="K14" s="212">
        <v>3188</v>
      </c>
      <c r="L14" s="213"/>
      <c r="M14" s="213"/>
      <c r="N14" s="210">
        <v>72.8</v>
      </c>
      <c r="O14" s="211"/>
      <c r="P14" s="212">
        <v>5563</v>
      </c>
      <c r="Q14" s="213"/>
      <c r="R14" s="213"/>
      <c r="S14" s="210">
        <v>55</v>
      </c>
      <c r="T14" s="211"/>
      <c r="U14" s="212">
        <v>13750</v>
      </c>
      <c r="V14" s="213"/>
      <c r="W14" s="213"/>
      <c r="X14" s="210">
        <v>86.5</v>
      </c>
      <c r="Y14" s="211"/>
      <c r="Z14" s="212">
        <v>81123</v>
      </c>
      <c r="AA14" s="213"/>
      <c r="AB14" s="213"/>
      <c r="AC14" s="210">
        <v>88</v>
      </c>
      <c r="AD14" s="214"/>
      <c r="AE14" s="19"/>
      <c r="AF14" s="33"/>
      <c r="AG14" s="33"/>
      <c r="AH14" s="39"/>
      <c r="AI14" s="40"/>
      <c r="AJ14" s="40"/>
      <c r="AK14" s="40"/>
      <c r="AL14" s="40"/>
      <c r="AM14" s="41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5" customFormat="1" ht="21" customHeight="1" x14ac:dyDescent="0.15">
      <c r="A15" s="11" t="s">
        <v>25</v>
      </c>
      <c r="W15" s="27"/>
      <c r="X15" s="12"/>
      <c r="Y15" s="12"/>
      <c r="AA15" s="12"/>
      <c r="AB15" s="12"/>
      <c r="AC15" s="12"/>
      <c r="AD15" s="50" t="s">
        <v>63</v>
      </c>
      <c r="AE15" s="30"/>
      <c r="AF15" s="33"/>
      <c r="AG15" s="33"/>
      <c r="AH15" s="22"/>
      <c r="AI15" s="39"/>
      <c r="AJ15" s="41"/>
      <c r="AK15" s="41"/>
      <c r="AL15" s="41"/>
      <c r="AM15" s="41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5" customFormat="1" ht="12" customHeight="1" x14ac:dyDescent="0.15">
      <c r="A16" s="215" t="s">
        <v>67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7"/>
      <c r="R16" s="218" t="s">
        <v>64</v>
      </c>
      <c r="S16" s="216"/>
      <c r="T16" s="216"/>
      <c r="U16" s="216"/>
      <c r="V16" s="216"/>
      <c r="W16" s="216"/>
      <c r="X16" s="217"/>
      <c r="Y16" s="12"/>
      <c r="Z16" s="219" t="s">
        <v>66</v>
      </c>
      <c r="AA16" s="220"/>
      <c r="AB16" s="220"/>
      <c r="AC16" s="220"/>
      <c r="AD16" s="221"/>
      <c r="AE16" s="30"/>
      <c r="AF16" s="33"/>
      <c r="AG16" s="33"/>
      <c r="AH16" s="22"/>
      <c r="AI16" s="22"/>
      <c r="AJ16" s="22"/>
      <c r="AK16" s="42"/>
      <c r="AL16" s="42"/>
      <c r="AM16" s="30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5" customFormat="1" ht="18" customHeight="1" x14ac:dyDescent="0.15">
      <c r="A17" s="225" t="s">
        <v>53</v>
      </c>
      <c r="B17" s="226"/>
      <c r="C17" s="226"/>
      <c r="D17" s="226"/>
      <c r="E17" s="227"/>
      <c r="F17" s="228" t="s">
        <v>62</v>
      </c>
      <c r="G17" s="229"/>
      <c r="H17" s="229"/>
      <c r="I17" s="230"/>
      <c r="J17" s="228" t="s">
        <v>26</v>
      </c>
      <c r="K17" s="229"/>
      <c r="L17" s="229"/>
      <c r="M17" s="230"/>
      <c r="N17" s="228" t="s">
        <v>27</v>
      </c>
      <c r="O17" s="229"/>
      <c r="P17" s="229"/>
      <c r="Q17" s="231"/>
      <c r="R17" s="232" t="s">
        <v>65</v>
      </c>
      <c r="S17" s="233"/>
      <c r="T17" s="233"/>
      <c r="U17" s="233"/>
      <c r="V17" s="234"/>
      <c r="W17" s="234"/>
      <c r="X17" s="235"/>
      <c r="Y17" s="40"/>
      <c r="Z17" s="222"/>
      <c r="AA17" s="223"/>
      <c r="AB17" s="223"/>
      <c r="AC17" s="223"/>
      <c r="AD17" s="224"/>
      <c r="AE17" s="31"/>
      <c r="AF17" s="33"/>
      <c r="AG17" s="33"/>
      <c r="AH17" s="43"/>
      <c r="AI17" s="39"/>
      <c r="AJ17" s="40"/>
      <c r="AK17" s="40"/>
      <c r="AL17" s="40"/>
      <c r="AM17" s="40"/>
      <c r="AN17" s="40"/>
      <c r="AO17" s="40"/>
      <c r="AP17" s="40"/>
      <c r="AQ17" s="44"/>
      <c r="AR17" s="43"/>
      <c r="AS17" s="44"/>
      <c r="AT17" s="44"/>
      <c r="AU17" s="44"/>
      <c r="AV17" s="44"/>
    </row>
    <row r="18" spans="1:48" s="5" customFormat="1" ht="18" customHeight="1" x14ac:dyDescent="0.15">
      <c r="A18" s="188">
        <v>25186</v>
      </c>
      <c r="B18" s="189"/>
      <c r="C18" s="189"/>
      <c r="D18" s="190">
        <v>2756</v>
      </c>
      <c r="E18" s="191"/>
      <c r="F18" s="192">
        <v>37852</v>
      </c>
      <c r="G18" s="193"/>
      <c r="H18" s="193"/>
      <c r="I18" s="194"/>
      <c r="J18" s="192">
        <v>21626</v>
      </c>
      <c r="K18" s="195"/>
      <c r="L18" s="195"/>
      <c r="M18" s="196"/>
      <c r="N18" s="197">
        <v>19513</v>
      </c>
      <c r="O18" s="195"/>
      <c r="P18" s="195"/>
      <c r="Q18" s="195"/>
      <c r="R18" s="198">
        <v>3310</v>
      </c>
      <c r="S18" s="195"/>
      <c r="T18" s="195"/>
      <c r="U18" s="195"/>
      <c r="V18" s="173"/>
      <c r="W18" s="173"/>
      <c r="X18" s="199"/>
      <c r="Y18" s="48"/>
      <c r="Z18" s="172">
        <v>39478</v>
      </c>
      <c r="AA18" s="173"/>
      <c r="AB18" s="173"/>
      <c r="AC18" s="174">
        <v>6481</v>
      </c>
      <c r="AD18" s="175"/>
      <c r="AE18" s="20"/>
      <c r="AF18" s="33"/>
      <c r="AG18" s="33"/>
      <c r="AH18" s="45"/>
      <c r="AI18" s="51"/>
      <c r="AJ18" s="52"/>
      <c r="AK18" s="52"/>
      <c r="AL18" s="52"/>
      <c r="AM18" s="15"/>
      <c r="AN18" s="49"/>
      <c r="AO18" s="49"/>
      <c r="AP18" s="49"/>
      <c r="AQ18" s="46"/>
      <c r="AR18" s="47"/>
      <c r="AS18" s="46"/>
      <c r="AT18" s="46"/>
      <c r="AU18" s="46"/>
      <c r="AV18" s="46"/>
    </row>
    <row r="19" spans="1:48" s="6" customFormat="1" ht="13.5" x14ac:dyDescent="0.15">
      <c r="A19" s="29" t="s">
        <v>104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2"/>
      <c r="W19" s="176" t="s">
        <v>51</v>
      </c>
      <c r="X19" s="176"/>
      <c r="Y19" s="176"/>
      <c r="Z19" s="177"/>
      <c r="AA19" s="177"/>
      <c r="AB19" s="177"/>
      <c r="AC19" s="177"/>
      <c r="AD19" s="177"/>
      <c r="AE19" s="13"/>
      <c r="AF19" s="33"/>
      <c r="AG19" s="33"/>
      <c r="AH19" s="33"/>
      <c r="AI19" s="53"/>
      <c r="AJ19" s="53"/>
      <c r="AK19" s="53"/>
      <c r="AL19" s="53"/>
      <c r="AM19" s="3"/>
    </row>
    <row r="20" spans="1:48" s="6" customFormat="1" ht="21" customHeight="1" x14ac:dyDescent="0.15">
      <c r="A20" s="27" t="s">
        <v>33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2"/>
      <c r="O20" s="54" t="s">
        <v>32</v>
      </c>
      <c r="P20" s="55"/>
      <c r="Q20" s="55"/>
      <c r="R20" s="55"/>
      <c r="S20" s="55"/>
      <c r="T20" s="55"/>
      <c r="U20" s="55"/>
      <c r="V20" s="55"/>
      <c r="W20" s="178"/>
      <c r="X20" s="178"/>
      <c r="Y20" s="178"/>
      <c r="Z20" s="178"/>
      <c r="AA20" s="178"/>
      <c r="AB20" s="178"/>
      <c r="AC20" s="178"/>
      <c r="AD20" s="178"/>
      <c r="AE20" s="13"/>
      <c r="AF20" s="33"/>
      <c r="AG20" s="33"/>
      <c r="AH20" s="33"/>
      <c r="AI20" s="33"/>
    </row>
    <row r="21" spans="1:48" s="5" customFormat="1" ht="18" customHeight="1" x14ac:dyDescent="0.15">
      <c r="A21" s="179" t="s">
        <v>37</v>
      </c>
      <c r="B21" s="180"/>
      <c r="C21" s="180"/>
      <c r="D21" s="180"/>
      <c r="E21" s="181"/>
      <c r="F21" s="83" t="s">
        <v>36</v>
      </c>
      <c r="G21" s="83"/>
      <c r="H21" s="83"/>
      <c r="I21" s="83"/>
      <c r="J21" s="182" t="s">
        <v>34</v>
      </c>
      <c r="K21" s="182"/>
      <c r="L21" s="182"/>
      <c r="M21" s="183"/>
      <c r="N21" s="6"/>
      <c r="O21" s="184" t="s">
        <v>42</v>
      </c>
      <c r="P21" s="185"/>
      <c r="Q21" s="185"/>
      <c r="R21" s="185"/>
      <c r="S21" s="185"/>
      <c r="T21" s="185"/>
      <c r="U21" s="186"/>
      <c r="V21" s="23"/>
      <c r="W21" s="100" t="s">
        <v>44</v>
      </c>
      <c r="X21" s="101"/>
      <c r="Y21" s="101"/>
      <c r="Z21" s="102"/>
      <c r="AA21" s="101" t="s">
        <v>43</v>
      </c>
      <c r="AB21" s="101"/>
      <c r="AC21" s="101"/>
      <c r="AD21" s="187"/>
      <c r="AE21" s="21"/>
      <c r="AF21" s="33"/>
      <c r="AG21" s="33"/>
      <c r="AH21" s="33"/>
      <c r="AI21" s="33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8" s="5" customFormat="1" ht="18" customHeight="1" x14ac:dyDescent="0.15">
      <c r="A22" s="200">
        <v>81209</v>
      </c>
      <c r="B22" s="170"/>
      <c r="C22" s="170"/>
      <c r="D22" s="170"/>
      <c r="E22" s="201"/>
      <c r="F22" s="202">
        <v>70554</v>
      </c>
      <c r="G22" s="202"/>
      <c r="H22" s="202"/>
      <c r="I22" s="202"/>
      <c r="J22" s="202">
        <v>238735</v>
      </c>
      <c r="K22" s="202"/>
      <c r="L22" s="202"/>
      <c r="M22" s="203"/>
      <c r="N22" s="63"/>
      <c r="O22" s="204">
        <v>1165</v>
      </c>
      <c r="P22" s="205"/>
      <c r="Q22" s="205"/>
      <c r="R22" s="205"/>
      <c r="S22" s="205"/>
      <c r="T22" s="205"/>
      <c r="U22" s="206"/>
      <c r="V22" s="56"/>
      <c r="W22" s="207">
        <v>4673</v>
      </c>
      <c r="X22" s="208"/>
      <c r="Y22" s="208"/>
      <c r="Z22" s="209"/>
      <c r="AA22" s="169">
        <v>2359</v>
      </c>
      <c r="AB22" s="170"/>
      <c r="AC22" s="170"/>
      <c r="AD22" s="171"/>
      <c r="AE22" s="21"/>
      <c r="AF22" s="33"/>
      <c r="AG22" s="33"/>
      <c r="AH22" s="33"/>
      <c r="AI22" s="33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8" ht="12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57"/>
      <c r="O23" s="58"/>
      <c r="P23" s="57"/>
      <c r="Q23" s="57"/>
      <c r="R23" s="57"/>
      <c r="S23" s="57"/>
      <c r="T23" s="57"/>
      <c r="U23" s="57"/>
      <c r="V23" s="57"/>
      <c r="W23" s="58"/>
      <c r="X23" s="58"/>
      <c r="Y23" s="58"/>
      <c r="Z23" s="58"/>
      <c r="AA23" s="58"/>
      <c r="AB23" s="58"/>
      <c r="AC23" s="58"/>
      <c r="AD23" s="59"/>
      <c r="AE23" s="21"/>
      <c r="AF23" s="33"/>
      <c r="AG23" s="33"/>
      <c r="AH23" s="33"/>
      <c r="AI23" s="33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8" ht="19.5" customHeight="1" x14ac:dyDescent="0.15">
      <c r="A24" s="8" t="s">
        <v>89</v>
      </c>
      <c r="M24" s="13"/>
      <c r="N24" s="13"/>
      <c r="O24" s="13"/>
      <c r="AE24" s="21"/>
    </row>
    <row r="25" spans="1:48" s="5" customFormat="1" ht="23.25" customHeight="1" x14ac:dyDescent="0.15">
      <c r="A25" s="81" t="s">
        <v>90</v>
      </c>
      <c r="B25" s="65"/>
      <c r="C25" s="65"/>
      <c r="D25" s="65"/>
      <c r="E25" s="65"/>
      <c r="F25" s="65"/>
      <c r="G25" s="66"/>
      <c r="H25" s="157" t="s">
        <v>91</v>
      </c>
      <c r="I25" s="158"/>
      <c r="J25" s="158"/>
      <c r="K25" s="158"/>
      <c r="L25" s="158"/>
      <c r="M25" s="158"/>
      <c r="N25" s="158"/>
      <c r="O25" s="159"/>
      <c r="P25" s="81" t="s">
        <v>92</v>
      </c>
      <c r="Q25" s="65"/>
      <c r="R25" s="65"/>
      <c r="S25" s="65"/>
      <c r="T25" s="65"/>
      <c r="U25" s="65"/>
      <c r="V25" s="66"/>
      <c r="W25" s="81" t="s">
        <v>93</v>
      </c>
      <c r="X25" s="65"/>
      <c r="Y25" s="65"/>
      <c r="Z25" s="65"/>
      <c r="AA25" s="65"/>
      <c r="AB25" s="65"/>
      <c r="AC25" s="65"/>
      <c r="AD25" s="66"/>
      <c r="AF25" s="34"/>
      <c r="AG25" s="34"/>
      <c r="AH25" s="34"/>
      <c r="AI25" s="34"/>
    </row>
    <row r="26" spans="1:48" s="5" customFormat="1" ht="18" customHeight="1" x14ac:dyDescent="0.15">
      <c r="A26" s="135" t="s">
        <v>8</v>
      </c>
      <c r="B26" s="136"/>
      <c r="C26" s="136"/>
      <c r="D26" s="137"/>
      <c r="E26" s="160">
        <v>28</v>
      </c>
      <c r="F26" s="161"/>
      <c r="G26" s="162"/>
      <c r="H26" s="132" t="s">
        <v>94</v>
      </c>
      <c r="I26" s="133"/>
      <c r="J26" s="133"/>
      <c r="K26" s="133"/>
      <c r="L26" s="133"/>
      <c r="M26" s="78">
        <v>195</v>
      </c>
      <c r="N26" s="78"/>
      <c r="O26" s="147"/>
      <c r="P26" s="135" t="s">
        <v>95</v>
      </c>
      <c r="Q26" s="136"/>
      <c r="R26" s="136"/>
      <c r="S26" s="137"/>
      <c r="T26" s="141">
        <v>182</v>
      </c>
      <c r="U26" s="142"/>
      <c r="V26" s="143"/>
      <c r="W26" s="132" t="s">
        <v>96</v>
      </c>
      <c r="X26" s="133"/>
      <c r="Y26" s="133"/>
      <c r="Z26" s="133"/>
      <c r="AA26" s="133"/>
      <c r="AB26" s="78">
        <v>5792</v>
      </c>
      <c r="AC26" s="78"/>
      <c r="AD26" s="147"/>
      <c r="AF26" s="34"/>
      <c r="AG26" s="34"/>
      <c r="AH26" s="34"/>
      <c r="AI26" s="34"/>
    </row>
    <row r="27" spans="1:48" s="5" customFormat="1" ht="9" customHeight="1" x14ac:dyDescent="0.15">
      <c r="A27" s="148"/>
      <c r="B27" s="149"/>
      <c r="C27" s="149"/>
      <c r="D27" s="150"/>
      <c r="E27" s="163"/>
      <c r="F27" s="164"/>
      <c r="G27" s="165"/>
      <c r="H27" s="135" t="s">
        <v>97</v>
      </c>
      <c r="I27" s="136"/>
      <c r="J27" s="136"/>
      <c r="K27" s="136"/>
      <c r="L27" s="137"/>
      <c r="M27" s="151">
        <v>1297</v>
      </c>
      <c r="N27" s="152"/>
      <c r="O27" s="153"/>
      <c r="P27" s="148"/>
      <c r="Q27" s="149"/>
      <c r="R27" s="149"/>
      <c r="S27" s="150"/>
      <c r="T27" s="166"/>
      <c r="U27" s="167"/>
      <c r="V27" s="168"/>
      <c r="W27" s="135" t="s">
        <v>98</v>
      </c>
      <c r="X27" s="136"/>
      <c r="Y27" s="136"/>
      <c r="Z27" s="136"/>
      <c r="AA27" s="137"/>
      <c r="AB27" s="151">
        <v>421</v>
      </c>
      <c r="AC27" s="152"/>
      <c r="AD27" s="153"/>
      <c r="AF27" s="34"/>
      <c r="AG27" s="34"/>
      <c r="AH27" s="34"/>
      <c r="AI27" s="34"/>
    </row>
    <row r="28" spans="1:48" s="5" customFormat="1" ht="9" customHeight="1" x14ac:dyDescent="0.15">
      <c r="A28" s="135" t="s">
        <v>7</v>
      </c>
      <c r="B28" s="136"/>
      <c r="C28" s="136"/>
      <c r="D28" s="137"/>
      <c r="E28" s="141">
        <v>1193</v>
      </c>
      <c r="F28" s="142"/>
      <c r="G28" s="143"/>
      <c r="H28" s="148"/>
      <c r="I28" s="149"/>
      <c r="J28" s="149"/>
      <c r="K28" s="149"/>
      <c r="L28" s="150"/>
      <c r="M28" s="154"/>
      <c r="N28" s="155"/>
      <c r="O28" s="156"/>
      <c r="P28" s="135" t="s">
        <v>97</v>
      </c>
      <c r="Q28" s="136"/>
      <c r="R28" s="136"/>
      <c r="S28" s="137"/>
      <c r="T28" s="141">
        <v>4510</v>
      </c>
      <c r="U28" s="142"/>
      <c r="V28" s="143"/>
      <c r="W28" s="148"/>
      <c r="X28" s="149"/>
      <c r="Y28" s="149"/>
      <c r="Z28" s="149"/>
      <c r="AA28" s="150"/>
      <c r="AB28" s="154"/>
      <c r="AC28" s="155"/>
      <c r="AD28" s="156"/>
      <c r="AF28" s="34"/>
      <c r="AG28" s="34"/>
      <c r="AH28" s="34"/>
      <c r="AI28" s="34"/>
    </row>
    <row r="29" spans="1:48" s="5" customFormat="1" ht="18" customHeight="1" x14ac:dyDescent="0.15">
      <c r="A29" s="138"/>
      <c r="B29" s="139"/>
      <c r="C29" s="139"/>
      <c r="D29" s="140"/>
      <c r="E29" s="144"/>
      <c r="F29" s="145"/>
      <c r="G29" s="146"/>
      <c r="H29" s="128" t="s">
        <v>99</v>
      </c>
      <c r="I29" s="129"/>
      <c r="J29" s="129"/>
      <c r="K29" s="129"/>
      <c r="L29" s="129"/>
      <c r="M29" s="69">
        <v>4673</v>
      </c>
      <c r="N29" s="69"/>
      <c r="O29" s="130"/>
      <c r="P29" s="138"/>
      <c r="Q29" s="139"/>
      <c r="R29" s="139"/>
      <c r="S29" s="140"/>
      <c r="T29" s="144"/>
      <c r="U29" s="145"/>
      <c r="V29" s="146"/>
      <c r="W29" s="128" t="s">
        <v>100</v>
      </c>
      <c r="X29" s="129"/>
      <c r="Y29" s="129"/>
      <c r="Z29" s="129"/>
      <c r="AA29" s="129"/>
      <c r="AB29" s="69">
        <v>3952</v>
      </c>
      <c r="AC29" s="69"/>
      <c r="AD29" s="130"/>
      <c r="AF29" s="34"/>
      <c r="AG29" s="34"/>
      <c r="AH29" s="34"/>
      <c r="AI29" s="34"/>
    </row>
    <row r="30" spans="1:48" s="6" customFormat="1" ht="21" customHeight="1" x14ac:dyDescent="0.15">
      <c r="A30" s="62" t="s">
        <v>20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2"/>
      <c r="AF30" s="33"/>
      <c r="AG30" s="33"/>
      <c r="AH30" s="33"/>
      <c r="AI30" s="33"/>
    </row>
    <row r="31" spans="1:48" s="6" customFormat="1" ht="18" customHeight="1" x14ac:dyDescent="0.15">
      <c r="A31" s="81" t="s">
        <v>75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131"/>
      <c r="R31" s="81" t="s">
        <v>76</v>
      </c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6"/>
      <c r="AE31" s="15"/>
      <c r="AF31" s="33"/>
      <c r="AG31" s="33"/>
      <c r="AH31" s="33"/>
      <c r="AI31" s="33"/>
    </row>
    <row r="32" spans="1:48" s="6" customFormat="1" ht="18" customHeight="1" x14ac:dyDescent="0.15">
      <c r="A32" s="132" t="s">
        <v>0</v>
      </c>
      <c r="B32" s="133"/>
      <c r="C32" s="133"/>
      <c r="D32" s="133"/>
      <c r="E32" s="133" t="s">
        <v>1</v>
      </c>
      <c r="F32" s="133"/>
      <c r="G32" s="133"/>
      <c r="H32" s="133"/>
      <c r="I32" s="122" t="s">
        <v>18</v>
      </c>
      <c r="J32" s="122"/>
      <c r="K32" s="122"/>
      <c r="L32" s="122"/>
      <c r="M32" s="122"/>
      <c r="N32" s="133" t="s">
        <v>2</v>
      </c>
      <c r="O32" s="133"/>
      <c r="P32" s="133"/>
      <c r="Q32" s="134"/>
      <c r="R32" s="132" t="s">
        <v>1</v>
      </c>
      <c r="S32" s="133"/>
      <c r="T32" s="133"/>
      <c r="U32" s="133"/>
      <c r="V32" s="122" t="s">
        <v>18</v>
      </c>
      <c r="W32" s="122"/>
      <c r="X32" s="122"/>
      <c r="Y32" s="122"/>
      <c r="Z32" s="122"/>
      <c r="AA32" s="122" t="s">
        <v>2</v>
      </c>
      <c r="AB32" s="122"/>
      <c r="AC32" s="122"/>
      <c r="AD32" s="123"/>
      <c r="AE32" s="15"/>
      <c r="AF32" s="33"/>
      <c r="AG32" s="33"/>
      <c r="AH32" s="33"/>
      <c r="AI32" s="33"/>
    </row>
    <row r="33" spans="1:35" s="6" customFormat="1" ht="18" customHeight="1" x14ac:dyDescent="0.15">
      <c r="A33" s="124">
        <v>20</v>
      </c>
      <c r="B33" s="125"/>
      <c r="C33" s="125"/>
      <c r="D33" s="125"/>
      <c r="E33" s="125">
        <v>2395</v>
      </c>
      <c r="F33" s="125"/>
      <c r="G33" s="125"/>
      <c r="H33" s="125"/>
      <c r="I33" s="125">
        <v>5245</v>
      </c>
      <c r="J33" s="125"/>
      <c r="K33" s="125"/>
      <c r="L33" s="125"/>
      <c r="M33" s="125"/>
      <c r="N33" s="125">
        <v>2517</v>
      </c>
      <c r="O33" s="125"/>
      <c r="P33" s="125"/>
      <c r="Q33" s="126"/>
      <c r="R33" s="124">
        <v>249</v>
      </c>
      <c r="S33" s="125"/>
      <c r="T33" s="125"/>
      <c r="U33" s="125"/>
      <c r="V33" s="125">
        <v>14543</v>
      </c>
      <c r="W33" s="125"/>
      <c r="X33" s="125"/>
      <c r="Y33" s="125"/>
      <c r="Z33" s="125"/>
      <c r="AA33" s="125">
        <v>728</v>
      </c>
      <c r="AB33" s="125"/>
      <c r="AC33" s="125"/>
      <c r="AD33" s="127"/>
      <c r="AE33" s="15"/>
      <c r="AF33" s="33"/>
      <c r="AG33" s="33"/>
      <c r="AH33" s="33"/>
      <c r="AI33" s="33"/>
    </row>
    <row r="34" spans="1:35" s="10" customFormat="1" ht="21" customHeight="1" x14ac:dyDescent="0.15">
      <c r="A34" s="8" t="s">
        <v>28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F34" s="36"/>
      <c r="AG34" s="36"/>
      <c r="AH34" s="36"/>
      <c r="AI34" s="36"/>
    </row>
    <row r="35" spans="1:35" ht="18.75" customHeight="1" x14ac:dyDescent="0.15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18" t="s">
        <v>86</v>
      </c>
      <c r="L35" s="119"/>
      <c r="M35" s="118" t="s">
        <v>77</v>
      </c>
      <c r="N35" s="119"/>
      <c r="O35" s="118" t="s">
        <v>78</v>
      </c>
      <c r="P35" s="119"/>
      <c r="Q35" s="118" t="s">
        <v>79</v>
      </c>
      <c r="R35" s="119"/>
      <c r="S35" s="118" t="s">
        <v>80</v>
      </c>
      <c r="T35" s="119"/>
      <c r="U35" s="118" t="s">
        <v>81</v>
      </c>
      <c r="V35" s="119"/>
      <c r="W35" s="118" t="s">
        <v>82</v>
      </c>
      <c r="X35" s="119"/>
      <c r="Y35" s="118" t="s">
        <v>83</v>
      </c>
      <c r="Z35" s="119"/>
      <c r="AA35" s="118" t="s">
        <v>87</v>
      </c>
      <c r="AB35" s="119"/>
      <c r="AC35" s="118" t="s">
        <v>88</v>
      </c>
      <c r="AD35" s="119"/>
    </row>
    <row r="36" spans="1:35" ht="18.75" customHeight="1" x14ac:dyDescent="0.15">
      <c r="A36" s="115" t="s">
        <v>29</v>
      </c>
      <c r="B36" s="116"/>
      <c r="C36" s="116"/>
      <c r="D36" s="116"/>
      <c r="E36" s="116"/>
      <c r="F36" s="112" t="s">
        <v>84</v>
      </c>
      <c r="G36" s="112"/>
      <c r="H36" s="112"/>
      <c r="I36" s="112"/>
      <c r="J36" s="112"/>
      <c r="K36" s="110">
        <v>2410</v>
      </c>
      <c r="L36" s="111"/>
      <c r="M36" s="110">
        <v>2513</v>
      </c>
      <c r="N36" s="111"/>
      <c r="O36" s="110">
        <v>2433</v>
      </c>
      <c r="P36" s="111"/>
      <c r="Q36" s="110">
        <v>2533</v>
      </c>
      <c r="R36" s="111"/>
      <c r="S36" s="110">
        <v>2521</v>
      </c>
      <c r="T36" s="111"/>
      <c r="U36" s="110">
        <v>2410</v>
      </c>
      <c r="V36" s="111"/>
      <c r="W36" s="110">
        <v>2539</v>
      </c>
      <c r="X36" s="111"/>
      <c r="Y36" s="113">
        <v>2565</v>
      </c>
      <c r="Z36" s="117"/>
      <c r="AA36" s="113">
        <v>2510</v>
      </c>
      <c r="AB36" s="114"/>
      <c r="AC36" s="113">
        <v>2583</v>
      </c>
      <c r="AD36" s="114"/>
    </row>
    <row r="37" spans="1:35" ht="18.75" customHeight="1" x14ac:dyDescent="0.15">
      <c r="A37" s="115" t="s">
        <v>85</v>
      </c>
      <c r="B37" s="116"/>
      <c r="C37" s="116"/>
      <c r="D37" s="116"/>
      <c r="E37" s="116"/>
      <c r="F37" s="112" t="s">
        <v>30</v>
      </c>
      <c r="G37" s="112"/>
      <c r="H37" s="112"/>
      <c r="I37" s="112"/>
      <c r="J37" s="112"/>
      <c r="K37" s="110">
        <v>2994</v>
      </c>
      <c r="L37" s="111"/>
      <c r="M37" s="110">
        <v>3285</v>
      </c>
      <c r="N37" s="111"/>
      <c r="O37" s="110">
        <v>3254</v>
      </c>
      <c r="P37" s="111"/>
      <c r="Q37" s="110">
        <v>3653</v>
      </c>
      <c r="R37" s="111"/>
      <c r="S37" s="110">
        <v>3729</v>
      </c>
      <c r="T37" s="111"/>
      <c r="U37" s="110">
        <v>4437</v>
      </c>
      <c r="V37" s="111"/>
      <c r="W37" s="110">
        <v>4201</v>
      </c>
      <c r="X37" s="111"/>
      <c r="Y37" s="110">
        <v>4611</v>
      </c>
      <c r="Z37" s="111"/>
      <c r="AA37" s="110">
        <v>5028</v>
      </c>
      <c r="AB37" s="111"/>
      <c r="AC37" s="110">
        <v>5142</v>
      </c>
      <c r="AD37" s="111"/>
    </row>
    <row r="38" spans="1:35" ht="18.75" customHeight="1" x14ac:dyDescent="0.15">
      <c r="A38" s="116"/>
      <c r="B38" s="116"/>
      <c r="C38" s="116"/>
      <c r="D38" s="116"/>
      <c r="E38" s="116"/>
      <c r="F38" s="112" t="s">
        <v>31</v>
      </c>
      <c r="G38" s="112"/>
      <c r="H38" s="112"/>
      <c r="I38" s="112"/>
      <c r="J38" s="112"/>
      <c r="K38" s="110">
        <v>59548</v>
      </c>
      <c r="L38" s="111"/>
      <c r="M38" s="110">
        <v>82022</v>
      </c>
      <c r="N38" s="111"/>
      <c r="O38" s="110">
        <v>89755</v>
      </c>
      <c r="P38" s="111"/>
      <c r="Q38" s="108">
        <v>102907</v>
      </c>
      <c r="R38" s="109"/>
      <c r="S38" s="108">
        <v>101995</v>
      </c>
      <c r="T38" s="109"/>
      <c r="U38" s="108">
        <v>125087</v>
      </c>
      <c r="V38" s="109"/>
      <c r="W38" s="108">
        <v>129513</v>
      </c>
      <c r="X38" s="109"/>
      <c r="Y38" s="108">
        <v>137308</v>
      </c>
      <c r="Z38" s="109"/>
      <c r="AA38" s="108">
        <v>141574</v>
      </c>
      <c r="AB38" s="109"/>
      <c r="AC38" s="108">
        <v>142509</v>
      </c>
      <c r="AD38" s="109"/>
    </row>
    <row r="39" spans="1:35" ht="9" customHeight="1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3"/>
    </row>
    <row r="40" spans="1:35" s="9" customFormat="1" ht="19.5" customHeight="1" x14ac:dyDescent="0.15">
      <c r="A40" s="8" t="s">
        <v>9</v>
      </c>
      <c r="S40" s="9" t="s">
        <v>13</v>
      </c>
      <c r="AF40" s="37"/>
      <c r="AG40" s="37"/>
      <c r="AH40" s="37"/>
      <c r="AI40" s="37"/>
    </row>
    <row r="41" spans="1:35" s="6" customFormat="1" ht="18" customHeight="1" x14ac:dyDescent="0.15">
      <c r="A41" s="9" t="s">
        <v>22</v>
      </c>
      <c r="Q41" s="3"/>
      <c r="R41" s="3"/>
      <c r="S41" s="81"/>
      <c r="T41" s="65"/>
      <c r="U41" s="65"/>
      <c r="V41" s="65"/>
      <c r="W41" s="65" t="s">
        <v>11</v>
      </c>
      <c r="X41" s="65"/>
      <c r="Y41" s="65"/>
      <c r="Z41" s="65"/>
      <c r="AA41" s="65" t="s">
        <v>12</v>
      </c>
      <c r="AB41" s="65"/>
      <c r="AC41" s="65"/>
      <c r="AD41" s="66"/>
      <c r="AE41" s="2"/>
      <c r="AF41" s="33"/>
      <c r="AG41" s="33"/>
      <c r="AH41" s="33"/>
      <c r="AI41" s="33"/>
    </row>
    <row r="42" spans="1:35" s="6" customFormat="1" ht="18" customHeight="1" x14ac:dyDescent="0.15">
      <c r="A42" s="100" t="s">
        <v>10</v>
      </c>
      <c r="B42" s="101"/>
      <c r="C42" s="101"/>
      <c r="D42" s="101"/>
      <c r="E42" s="102"/>
      <c r="F42" s="65" t="s">
        <v>24</v>
      </c>
      <c r="G42" s="65"/>
      <c r="H42" s="65"/>
      <c r="I42" s="65"/>
      <c r="J42" s="65"/>
      <c r="K42" s="82" t="s">
        <v>19</v>
      </c>
      <c r="L42" s="82"/>
      <c r="M42" s="82"/>
      <c r="N42" s="103"/>
      <c r="O42" s="103"/>
      <c r="P42" s="104"/>
      <c r="Q42" s="2"/>
      <c r="R42" s="2"/>
      <c r="S42" s="105" t="s">
        <v>14</v>
      </c>
      <c r="T42" s="106"/>
      <c r="U42" s="106"/>
      <c r="V42" s="107"/>
      <c r="W42" s="78">
        <v>110162</v>
      </c>
      <c r="X42" s="78"/>
      <c r="Y42" s="78"/>
      <c r="Z42" s="78"/>
      <c r="AA42" s="79">
        <f>ROUND(W42/327,1)</f>
        <v>336.9</v>
      </c>
      <c r="AB42" s="79"/>
      <c r="AC42" s="79"/>
      <c r="AD42" s="80"/>
      <c r="AE42" s="24"/>
      <c r="AF42" s="33"/>
      <c r="AG42" s="33"/>
      <c r="AH42" s="33"/>
      <c r="AI42" s="33"/>
    </row>
    <row r="43" spans="1:35" s="6" customFormat="1" ht="18" customHeight="1" x14ac:dyDescent="0.15">
      <c r="A43" s="93">
        <v>451</v>
      </c>
      <c r="B43" s="94"/>
      <c r="C43" s="94"/>
      <c r="D43" s="94"/>
      <c r="E43" s="94"/>
      <c r="F43" s="94">
        <v>2041</v>
      </c>
      <c r="G43" s="94"/>
      <c r="H43" s="94"/>
      <c r="I43" s="94"/>
      <c r="J43" s="94"/>
      <c r="K43" s="95">
        <v>1790</v>
      </c>
      <c r="L43" s="95"/>
      <c r="M43" s="95"/>
      <c r="N43" s="95"/>
      <c r="O43" s="95"/>
      <c r="P43" s="96"/>
      <c r="Q43" s="4"/>
      <c r="R43" s="4"/>
      <c r="S43" s="97" t="s">
        <v>15</v>
      </c>
      <c r="T43" s="98"/>
      <c r="U43" s="98"/>
      <c r="V43" s="99"/>
      <c r="W43" s="69">
        <v>275904</v>
      </c>
      <c r="X43" s="69"/>
      <c r="Y43" s="69"/>
      <c r="Z43" s="69"/>
      <c r="AA43" s="70">
        <f>ROUND(W43/327,1)</f>
        <v>843.7</v>
      </c>
      <c r="AB43" s="70"/>
      <c r="AC43" s="70"/>
      <c r="AD43" s="71"/>
      <c r="AE43" s="24"/>
      <c r="AF43" s="33"/>
      <c r="AG43" s="33"/>
      <c r="AH43" s="33"/>
      <c r="AI43" s="33"/>
    </row>
    <row r="44" spans="1:35" s="6" customFormat="1" ht="18" customHeight="1" x14ac:dyDescent="0.15">
      <c r="A44" s="9" t="s">
        <v>68</v>
      </c>
      <c r="P44" s="64" t="s">
        <v>107</v>
      </c>
      <c r="Q44" s="4"/>
      <c r="R44" s="4"/>
      <c r="S44" s="9" t="s">
        <v>35</v>
      </c>
      <c r="AF44" s="33"/>
      <c r="AG44" s="33"/>
      <c r="AH44" s="33"/>
      <c r="AI44" s="33"/>
    </row>
    <row r="45" spans="1:35" s="6" customFormat="1" ht="18" customHeight="1" x14ac:dyDescent="0.15">
      <c r="A45" s="81"/>
      <c r="B45" s="65"/>
      <c r="C45" s="65"/>
      <c r="D45" s="65"/>
      <c r="E45" s="65"/>
      <c r="F45" s="65"/>
      <c r="G45" s="65" t="s">
        <v>69</v>
      </c>
      <c r="H45" s="65"/>
      <c r="I45" s="65"/>
      <c r="J45" s="65"/>
      <c r="K45" s="65"/>
      <c r="L45" s="65" t="s">
        <v>70</v>
      </c>
      <c r="M45" s="65"/>
      <c r="N45" s="65"/>
      <c r="O45" s="65"/>
      <c r="P45" s="66"/>
      <c r="Q45" s="3"/>
      <c r="R45" s="3"/>
      <c r="S45" s="81" t="s">
        <v>16</v>
      </c>
      <c r="T45" s="65"/>
      <c r="U45" s="65"/>
      <c r="V45" s="65"/>
      <c r="W45" s="65"/>
      <c r="X45" s="65"/>
      <c r="Y45" s="83" t="s">
        <v>12</v>
      </c>
      <c r="Z45" s="83"/>
      <c r="AA45" s="83"/>
      <c r="AB45" s="83"/>
      <c r="AC45" s="83"/>
      <c r="AD45" s="84"/>
      <c r="AE45" s="4"/>
      <c r="AF45" s="6" t="s">
        <v>55</v>
      </c>
      <c r="AH45" s="33"/>
      <c r="AI45" s="33"/>
    </row>
    <row r="46" spans="1:35" s="6" customFormat="1" ht="18" customHeight="1" x14ac:dyDescent="0.15">
      <c r="A46" s="76" t="s">
        <v>71</v>
      </c>
      <c r="B46" s="77"/>
      <c r="C46" s="77"/>
      <c r="D46" s="77"/>
      <c r="E46" s="77"/>
      <c r="F46" s="77"/>
      <c r="G46" s="78">
        <v>13000</v>
      </c>
      <c r="H46" s="78"/>
      <c r="I46" s="78"/>
      <c r="J46" s="78"/>
      <c r="K46" s="78"/>
      <c r="L46" s="79">
        <f>ROUND(G46/327,1)</f>
        <v>39.799999999999997</v>
      </c>
      <c r="M46" s="79"/>
      <c r="N46" s="79"/>
      <c r="O46" s="79"/>
      <c r="P46" s="80"/>
      <c r="Q46" s="2"/>
      <c r="R46" s="2"/>
      <c r="S46" s="85">
        <v>1393134</v>
      </c>
      <c r="T46" s="86"/>
      <c r="U46" s="86"/>
      <c r="V46" s="86"/>
      <c r="W46" s="87">
        <f>S46/AF46*100</f>
        <v>101.1003860023179</v>
      </c>
      <c r="X46" s="88"/>
      <c r="Y46" s="89">
        <f>ROUND(S46/327,1)</f>
        <v>4260.3</v>
      </c>
      <c r="Z46" s="90"/>
      <c r="AA46" s="90"/>
      <c r="AB46" s="91">
        <f>Y46/AG46*100</f>
        <v>101.7166459745965</v>
      </c>
      <c r="AC46" s="91"/>
      <c r="AD46" s="92"/>
      <c r="AE46" s="25"/>
      <c r="AF46" s="6">
        <v>1377971</v>
      </c>
      <c r="AG46" s="6">
        <v>4188.3999999999996</v>
      </c>
      <c r="AH46" s="33"/>
      <c r="AI46" s="33"/>
    </row>
    <row r="47" spans="1:35" s="6" customFormat="1" ht="18" customHeight="1" x14ac:dyDescent="0.15">
      <c r="A47" s="76" t="s">
        <v>72</v>
      </c>
      <c r="B47" s="77"/>
      <c r="C47" s="77"/>
      <c r="D47" s="77"/>
      <c r="E47" s="77"/>
      <c r="F47" s="77"/>
      <c r="G47" s="78">
        <v>3397</v>
      </c>
      <c r="H47" s="78"/>
      <c r="I47" s="78"/>
      <c r="J47" s="78"/>
      <c r="K47" s="78"/>
      <c r="L47" s="79">
        <f>ROUND(G47/327,1)</f>
        <v>10.4</v>
      </c>
      <c r="M47" s="79"/>
      <c r="N47" s="79"/>
      <c r="O47" s="79"/>
      <c r="P47" s="80"/>
      <c r="Q47" s="60"/>
      <c r="R47" s="61"/>
      <c r="S47" s="9" t="s">
        <v>17</v>
      </c>
      <c r="AF47" s="33"/>
      <c r="AG47" s="33"/>
      <c r="AH47" s="33"/>
      <c r="AI47" s="33"/>
    </row>
    <row r="48" spans="1:35" s="6" customFormat="1" ht="18" customHeight="1" x14ac:dyDescent="0.15">
      <c r="A48" s="76" t="s">
        <v>106</v>
      </c>
      <c r="B48" s="77"/>
      <c r="C48" s="77"/>
      <c r="D48" s="77"/>
      <c r="E48" s="77"/>
      <c r="F48" s="77"/>
      <c r="G48" s="78">
        <v>127</v>
      </c>
      <c r="H48" s="78"/>
      <c r="I48" s="78"/>
      <c r="J48" s="78"/>
      <c r="K48" s="78"/>
      <c r="L48" s="79">
        <f>ROUND(G48/327,1)</f>
        <v>0.4</v>
      </c>
      <c r="M48" s="79"/>
      <c r="N48" s="79"/>
      <c r="O48" s="79"/>
      <c r="P48" s="80"/>
      <c r="Q48" s="3"/>
      <c r="R48" s="3"/>
      <c r="S48" s="81" t="s">
        <v>73</v>
      </c>
      <c r="T48" s="65"/>
      <c r="U48" s="65"/>
      <c r="V48" s="65" t="s">
        <v>3</v>
      </c>
      <c r="W48" s="65"/>
      <c r="X48" s="65"/>
      <c r="Y48" s="82" t="s">
        <v>4</v>
      </c>
      <c r="Z48" s="82"/>
      <c r="AA48" s="82"/>
      <c r="AB48" s="65" t="s">
        <v>5</v>
      </c>
      <c r="AC48" s="65"/>
      <c r="AD48" s="66"/>
      <c r="AE48" s="2"/>
      <c r="AF48" s="33"/>
      <c r="AG48" s="33"/>
      <c r="AH48" s="33"/>
      <c r="AI48" s="33"/>
    </row>
    <row r="49" spans="1:35" s="6" customFormat="1" ht="18" customHeight="1" x14ac:dyDescent="0.15">
      <c r="A49" s="67" t="s">
        <v>74</v>
      </c>
      <c r="B49" s="68"/>
      <c r="C49" s="68"/>
      <c r="D49" s="68"/>
      <c r="E49" s="68"/>
      <c r="F49" s="68"/>
      <c r="G49" s="69">
        <f>SUM(G46:K48)</f>
        <v>16524</v>
      </c>
      <c r="H49" s="69"/>
      <c r="I49" s="69"/>
      <c r="J49" s="69"/>
      <c r="K49" s="69"/>
      <c r="L49" s="70">
        <f>ROUND(G49/329,1)</f>
        <v>50.2</v>
      </c>
      <c r="M49" s="70"/>
      <c r="N49" s="70"/>
      <c r="O49" s="70"/>
      <c r="P49" s="71"/>
      <c r="Q49" s="2"/>
      <c r="R49" s="2"/>
      <c r="S49" s="72">
        <v>426</v>
      </c>
      <c r="T49" s="73"/>
      <c r="U49" s="73"/>
      <c r="V49" s="73">
        <v>69</v>
      </c>
      <c r="W49" s="73"/>
      <c r="X49" s="73"/>
      <c r="Y49" s="74">
        <v>8</v>
      </c>
      <c r="Z49" s="74"/>
      <c r="AA49" s="74"/>
      <c r="AB49" s="73">
        <v>503</v>
      </c>
      <c r="AC49" s="73"/>
      <c r="AD49" s="75"/>
      <c r="AE49" s="26"/>
      <c r="AF49" s="33"/>
      <c r="AG49" s="33"/>
      <c r="AH49" s="33"/>
      <c r="AI49" s="33"/>
    </row>
    <row r="50" spans="1:35" ht="18.75" customHeight="1" x14ac:dyDescent="0.1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</sheetData>
  <mergeCells count="241">
    <mergeCell ref="A2:F2"/>
    <mergeCell ref="G2:L2"/>
    <mergeCell ref="M2:R2"/>
    <mergeCell ref="S2:X2"/>
    <mergeCell ref="Y2:AD2"/>
    <mergeCell ref="A3:F3"/>
    <mergeCell ref="G3:J3"/>
    <mergeCell ref="K3:L3"/>
    <mergeCell ref="M3:P3"/>
    <mergeCell ref="Q3:R3"/>
    <mergeCell ref="S3:V3"/>
    <mergeCell ref="W3:X3"/>
    <mergeCell ref="Y3:AB3"/>
    <mergeCell ref="AC3:AD3"/>
    <mergeCell ref="A4:F4"/>
    <mergeCell ref="G4:J4"/>
    <mergeCell ref="K4:L4"/>
    <mergeCell ref="M4:P4"/>
    <mergeCell ref="Q4:R4"/>
    <mergeCell ref="S4:V4"/>
    <mergeCell ref="W4:X4"/>
    <mergeCell ref="Y4:AB4"/>
    <mergeCell ref="AC4:AD4"/>
    <mergeCell ref="A5:F5"/>
    <mergeCell ref="G5:L5"/>
    <mergeCell ref="M5:P5"/>
    <mergeCell ref="Q5:R5"/>
    <mergeCell ref="S5:V5"/>
    <mergeCell ref="W5:X5"/>
    <mergeCell ref="Y5:AB5"/>
    <mergeCell ref="AC5:AD5"/>
    <mergeCell ref="A6:F6"/>
    <mergeCell ref="G6:L6"/>
    <mergeCell ref="M6:P6"/>
    <mergeCell ref="Q6:R6"/>
    <mergeCell ref="S6:V6"/>
    <mergeCell ref="W6:X6"/>
    <mergeCell ref="Y6:AB6"/>
    <mergeCell ref="AC6:AD6"/>
    <mergeCell ref="Y7:AD7"/>
    <mergeCell ref="A8:F8"/>
    <mergeCell ref="G8:J8"/>
    <mergeCell ref="K8:L8"/>
    <mergeCell ref="M8:P8"/>
    <mergeCell ref="Q8:R8"/>
    <mergeCell ref="S8:V8"/>
    <mergeCell ref="W8:X8"/>
    <mergeCell ref="Y8:AB8"/>
    <mergeCell ref="AC8:AD8"/>
    <mergeCell ref="A7:F7"/>
    <mergeCell ref="G7:J7"/>
    <mergeCell ref="K7:L7"/>
    <mergeCell ref="M7:R7"/>
    <mergeCell ref="S7:V7"/>
    <mergeCell ref="W7:X7"/>
    <mergeCell ref="A13:E13"/>
    <mergeCell ref="F13:J13"/>
    <mergeCell ref="K13:O13"/>
    <mergeCell ref="P13:T13"/>
    <mergeCell ref="U13:Y13"/>
    <mergeCell ref="Z13:AD13"/>
    <mergeCell ref="A10:F10"/>
    <mergeCell ref="G10:L10"/>
    <mergeCell ref="M10:R10"/>
    <mergeCell ref="S10:X10"/>
    <mergeCell ref="Y10:AD10"/>
    <mergeCell ref="A11:F11"/>
    <mergeCell ref="G11:L11"/>
    <mergeCell ref="M11:R11"/>
    <mergeCell ref="S11:X11"/>
    <mergeCell ref="Y11:AD11"/>
    <mergeCell ref="S14:T14"/>
    <mergeCell ref="U14:W14"/>
    <mergeCell ref="X14:Y14"/>
    <mergeCell ref="Z14:AB14"/>
    <mergeCell ref="AC14:AD14"/>
    <mergeCell ref="A16:Q16"/>
    <mergeCell ref="R16:X16"/>
    <mergeCell ref="Z16:AD17"/>
    <mergeCell ref="A17:E17"/>
    <mergeCell ref="F17:I17"/>
    <mergeCell ref="A14:E14"/>
    <mergeCell ref="F14:H14"/>
    <mergeCell ref="I14:J14"/>
    <mergeCell ref="K14:M14"/>
    <mergeCell ref="N14:O14"/>
    <mergeCell ref="P14:R14"/>
    <mergeCell ref="J17:M17"/>
    <mergeCell ref="N17:Q17"/>
    <mergeCell ref="R17:X17"/>
    <mergeCell ref="AA22:AD22"/>
    <mergeCell ref="Z18:AB18"/>
    <mergeCell ref="AC18:AD18"/>
    <mergeCell ref="W19:AD20"/>
    <mergeCell ref="A21:E21"/>
    <mergeCell ref="F21:I21"/>
    <mergeCell ref="J21:M21"/>
    <mergeCell ref="O21:U21"/>
    <mergeCell ref="W21:Z21"/>
    <mergeCell ref="AA21:AD21"/>
    <mergeCell ref="A18:C18"/>
    <mergeCell ref="D18:E18"/>
    <mergeCell ref="F18:I18"/>
    <mergeCell ref="J18:M18"/>
    <mergeCell ref="N18:Q18"/>
    <mergeCell ref="R18:X18"/>
    <mergeCell ref="A22:E22"/>
    <mergeCell ref="F22:I22"/>
    <mergeCell ref="J22:M22"/>
    <mergeCell ref="O22:U22"/>
    <mergeCell ref="W22:Z22"/>
    <mergeCell ref="W26:AA26"/>
    <mergeCell ref="AB26:AD26"/>
    <mergeCell ref="H27:L28"/>
    <mergeCell ref="M27:O28"/>
    <mergeCell ref="W27:AA28"/>
    <mergeCell ref="AB27:AD28"/>
    <mergeCell ref="A25:G25"/>
    <mergeCell ref="H25:O25"/>
    <mergeCell ref="P25:V25"/>
    <mergeCell ref="W25:AD25"/>
    <mergeCell ref="A26:D27"/>
    <mergeCell ref="E26:G27"/>
    <mergeCell ref="H26:L26"/>
    <mergeCell ref="M26:O26"/>
    <mergeCell ref="P26:S27"/>
    <mergeCell ref="T26:V27"/>
    <mergeCell ref="AA32:AD32"/>
    <mergeCell ref="A33:D33"/>
    <mergeCell ref="E33:H33"/>
    <mergeCell ref="I33:M33"/>
    <mergeCell ref="N33:Q33"/>
    <mergeCell ref="R33:U33"/>
    <mergeCell ref="V33:Z33"/>
    <mergeCell ref="AA33:AD33"/>
    <mergeCell ref="W29:AA29"/>
    <mergeCell ref="AB29:AD29"/>
    <mergeCell ref="A31:Q31"/>
    <mergeCell ref="R31:AD31"/>
    <mergeCell ref="A32:D32"/>
    <mergeCell ref="E32:H32"/>
    <mergeCell ref="I32:M32"/>
    <mergeCell ref="N32:Q32"/>
    <mergeCell ref="R32:U32"/>
    <mergeCell ref="V32:Z32"/>
    <mergeCell ref="A28:D29"/>
    <mergeCell ref="E28:G29"/>
    <mergeCell ref="P28:S29"/>
    <mergeCell ref="T28:V29"/>
    <mergeCell ref="H29:L29"/>
    <mergeCell ref="M29:O29"/>
    <mergeCell ref="U35:V35"/>
    <mergeCell ref="W35:X35"/>
    <mergeCell ref="Y35:Z35"/>
    <mergeCell ref="AA35:AB35"/>
    <mergeCell ref="AC35:AD35"/>
    <mergeCell ref="A36:E36"/>
    <mergeCell ref="F36:J36"/>
    <mergeCell ref="K36:L36"/>
    <mergeCell ref="M36:N36"/>
    <mergeCell ref="O36:P36"/>
    <mergeCell ref="A35:J35"/>
    <mergeCell ref="K35:L35"/>
    <mergeCell ref="M35:N35"/>
    <mergeCell ref="O35:P35"/>
    <mergeCell ref="Q35:R35"/>
    <mergeCell ref="S35:T35"/>
    <mergeCell ref="F38:J38"/>
    <mergeCell ref="K38:L38"/>
    <mergeCell ref="M38:N38"/>
    <mergeCell ref="O38:P38"/>
    <mergeCell ref="Q38:R38"/>
    <mergeCell ref="S38:T38"/>
    <mergeCell ref="U38:V38"/>
    <mergeCell ref="AC36:AD36"/>
    <mergeCell ref="A37:E38"/>
    <mergeCell ref="F37:J37"/>
    <mergeCell ref="K37:L37"/>
    <mergeCell ref="M37:N37"/>
    <mergeCell ref="O37:P37"/>
    <mergeCell ref="Q37:R37"/>
    <mergeCell ref="S37:T37"/>
    <mergeCell ref="U37:V37"/>
    <mergeCell ref="W37:X37"/>
    <mergeCell ref="Q36:R36"/>
    <mergeCell ref="S36:T36"/>
    <mergeCell ref="U36:V36"/>
    <mergeCell ref="W36:X36"/>
    <mergeCell ref="Y36:Z36"/>
    <mergeCell ref="AA36:AB36"/>
    <mergeCell ref="W38:X38"/>
    <mergeCell ref="Y38:Z38"/>
    <mergeCell ref="AA38:AB38"/>
    <mergeCell ref="AC38:AD38"/>
    <mergeCell ref="S41:V41"/>
    <mergeCell ref="W41:Z41"/>
    <mergeCell ref="AA41:AD41"/>
    <mergeCell ref="Y37:Z37"/>
    <mergeCell ref="AA37:AB37"/>
    <mergeCell ref="AC37:AD37"/>
    <mergeCell ref="A43:E43"/>
    <mergeCell ref="F43:J43"/>
    <mergeCell ref="K43:P43"/>
    <mergeCell ref="S43:V43"/>
    <mergeCell ref="W43:Z43"/>
    <mergeCell ref="AA43:AD43"/>
    <mergeCell ref="A42:E42"/>
    <mergeCell ref="F42:J42"/>
    <mergeCell ref="K42:P42"/>
    <mergeCell ref="S42:V42"/>
    <mergeCell ref="W42:Z42"/>
    <mergeCell ref="AA42:AD42"/>
    <mergeCell ref="A45:F45"/>
    <mergeCell ref="G45:K45"/>
    <mergeCell ref="L45:P45"/>
    <mergeCell ref="S45:X45"/>
    <mergeCell ref="Y45:AD45"/>
    <mergeCell ref="A46:F46"/>
    <mergeCell ref="G46:K46"/>
    <mergeCell ref="L46:P46"/>
    <mergeCell ref="S46:V46"/>
    <mergeCell ref="W46:X46"/>
    <mergeCell ref="Y46:AA46"/>
    <mergeCell ref="AB46:AD46"/>
    <mergeCell ref="AB48:AD48"/>
    <mergeCell ref="A49:F49"/>
    <mergeCell ref="G49:K49"/>
    <mergeCell ref="L49:P49"/>
    <mergeCell ref="S49:U49"/>
    <mergeCell ref="V49:X49"/>
    <mergeCell ref="Y49:AA49"/>
    <mergeCell ref="AB49:AD49"/>
    <mergeCell ref="A47:F47"/>
    <mergeCell ref="G47:K47"/>
    <mergeCell ref="L47:P47"/>
    <mergeCell ref="A48:F48"/>
    <mergeCell ref="G48:K48"/>
    <mergeCell ref="L48:P48"/>
    <mergeCell ref="S48:U48"/>
    <mergeCell ref="V48:X48"/>
    <mergeCell ref="Y48:AA48"/>
  </mergeCells>
  <phoneticPr fontId="2"/>
  <pageMargins left="0.43307086614173229" right="0.19685039370078741" top="0.39370078740157483" bottom="0.39370078740157483" header="0.31496062992125984" footer="0.19685039370078741"/>
  <pageSetup paperSize="9" orientation="portrait" r:id="rId1"/>
  <headerFooter>
    <oddFooter>&amp;C&amp;"ＭＳ Ｐ明朝,標準"12</oddFooter>
  </headerFooter>
  <colBreaks count="1" manualBreakCount="1">
    <brk id="3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Company>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i9043059</dc:creator>
  <cp:lastModifiedBy>西尾　真由子</cp:lastModifiedBy>
  <cp:lastPrinted>2019-08-09T13:50:39Z</cp:lastPrinted>
  <dcterms:created xsi:type="dcterms:W3CDTF">2009-05-27T08:46:36Z</dcterms:created>
  <dcterms:modified xsi:type="dcterms:W3CDTF">2019-08-09T13:50:49Z</dcterms:modified>
</cp:coreProperties>
</file>